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icmer\Desktop\"/>
    </mc:Choice>
  </mc:AlternateContent>
  <xr:revisionPtr revIDLastSave="0" documentId="13_ncr:1_{BBE71611-B19D-4734-BBCA-73F24198DD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UOTAS" sheetId="1" r:id="rId1"/>
    <sheet name="KPIS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ZY2J9NI/nb62hbzKLCBuyBmpSzg==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D47" i="1" l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47" i="1" l="1"/>
</calcChain>
</file>

<file path=xl/sharedStrings.xml><?xml version="1.0" encoding="utf-8"?>
<sst xmlns="http://schemas.openxmlformats.org/spreadsheetml/2006/main" count="122" uniqueCount="75">
  <si>
    <t>EQUIPO DE SUPERVISION</t>
  </si>
  <si>
    <t>CLAVE DE EMPLEADO</t>
  </si>
  <si>
    <t>CUOTA DE VENTA OBJETIVO</t>
  </si>
  <si>
    <t>INDICADOR</t>
  </si>
  <si>
    <t>DESCRIPCION</t>
  </si>
  <si>
    <t>NOTA</t>
  </si>
  <si>
    <t xml:space="preserve">PUNTUACION </t>
  </si>
  <si>
    <t>CUOTA DE VENTA</t>
  </si>
  <si>
    <t>Se Refiere a alcanzar la venta de la categoria dentro de la semana</t>
  </si>
  <si>
    <t>Obtienes mas puntos si el objetivo lo cumple la mayoria de las rutas dentro de una zona de Supervision</t>
  </si>
  <si>
    <t>TOP 10</t>
  </si>
  <si>
    <t>Cada Semana tendras 10 Codigos a los cuales deberas poner toda la atencion, ya que son los codigos base que tienen mas competitividad dentro del mercado siendo estrategicos para lograr tu cuota de ventas</t>
  </si>
  <si>
    <t>Para llevarte los puntos de este indicador tienes que lograr una venta de $15,000 a total Codigos Top</t>
  </si>
  <si>
    <t>DISTRIBUCION</t>
  </si>
  <si>
    <t>CTES NUEVOS</t>
  </si>
  <si>
    <t>4 CTES AL MES 1 POR SEMANA</t>
  </si>
  <si>
    <t>PATROCINIO</t>
  </si>
  <si>
    <t>Alcanzar la cuota de tu patrocinador para generar puntos extras</t>
  </si>
  <si>
    <t>PUNTOS ADICIONALES</t>
  </si>
  <si>
    <t>PUNTOS</t>
  </si>
  <si>
    <t>DINAMICA</t>
  </si>
  <si>
    <t>Si el 70% de tus agentes cubren el indicador te llevas 5 puntos por el indicador que cubras</t>
  </si>
  <si>
    <t>BUKIS AGS</t>
  </si>
  <si>
    <t>A-A</t>
  </si>
  <si>
    <t>A-AC</t>
  </si>
  <si>
    <t>A-AH</t>
  </si>
  <si>
    <t>A-AN</t>
  </si>
  <si>
    <t>A-AT</t>
  </si>
  <si>
    <t>A-C</t>
  </si>
  <si>
    <t>A-H</t>
  </si>
  <si>
    <t>A-K</t>
  </si>
  <si>
    <t>A-L</t>
  </si>
  <si>
    <t>A-N</t>
  </si>
  <si>
    <t>A-R</t>
  </si>
  <si>
    <t>A-AA</t>
  </si>
  <si>
    <t>A-AJ</t>
  </si>
  <si>
    <t>A-BA</t>
  </si>
  <si>
    <t>A-F</t>
  </si>
  <si>
    <t>A-I</t>
  </si>
  <si>
    <t>A-LL</t>
  </si>
  <si>
    <t>A-M</t>
  </si>
  <si>
    <t>A-S</t>
  </si>
  <si>
    <t>A-X</t>
  </si>
  <si>
    <t>A-Y</t>
  </si>
  <si>
    <t>TUNEROS DE SAN LUIS</t>
  </si>
  <si>
    <t>A-AD</t>
  </si>
  <si>
    <t>A-AG</t>
  </si>
  <si>
    <t>A-AI</t>
  </si>
  <si>
    <t>A-AK</t>
  </si>
  <si>
    <t>A-DA</t>
  </si>
  <si>
    <t>A-E</t>
  </si>
  <si>
    <t>A-O</t>
  </si>
  <si>
    <t>A-T</t>
  </si>
  <si>
    <t>A-U</t>
  </si>
  <si>
    <t>A-V</t>
  </si>
  <si>
    <t>A-W</t>
  </si>
  <si>
    <t>TOROS DE HUASTECA</t>
  </si>
  <si>
    <t>A-AE</t>
  </si>
  <si>
    <t>A-AF</t>
  </si>
  <si>
    <t>A-AL</t>
  </si>
  <si>
    <t>A-AP</t>
  </si>
  <si>
    <t>A-AS</t>
  </si>
  <si>
    <t>A-D</t>
  </si>
  <si>
    <t>A-GA</t>
  </si>
  <si>
    <t>A-J</t>
  </si>
  <si>
    <t>A-Q</t>
  </si>
  <si>
    <t>A-Z</t>
  </si>
  <si>
    <t>TITANES DE ZACATECAS</t>
  </si>
  <si>
    <t>JORNADA</t>
  </si>
  <si>
    <t>A-AU</t>
  </si>
  <si>
    <t>A-AV</t>
  </si>
  <si>
    <t xml:space="preserve"> VENTA ACTUAL</t>
  </si>
  <si>
    <t>PUNTUACIÓN VENTA</t>
  </si>
  <si>
    <t>OBJETIVO DISTRIBUCION</t>
  </si>
  <si>
    <t>PUNTUACION DISTRIBUCION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</si>
</sst>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rgb="FF000000"/>
      <name val="Arial"/>
    </font>
    <font>
      <sz val="8"/>
      <color rgb="FFFFFFFF"/>
      <name val="Arial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9CC2E5"/>
        <bgColor rgb="FF9CC2E5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rgb="FFAAAAAA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000000"/>
      </top>
      <bottom style="medium">
        <color rgb="FFFFFFFF"/>
      </bottom>
      <diagonal/>
    </border>
    <border>
      <left style="thin">
        <color rgb="FFAAAAAA"/>
      </left>
      <right style="thin">
        <color rgb="FFAAAAAA"/>
      </right>
      <top style="medium">
        <color rgb="FFFFFFFF"/>
      </top>
      <bottom style="thin">
        <color rgb="FFAAAAAA"/>
      </bottom>
      <diagonal/>
    </border>
    <border>
      <left style="medium">
        <color rgb="FF000000"/>
      </left>
      <right style="thin">
        <color rgb="FFAAAAAA"/>
      </right>
      <top style="medium">
        <color rgb="FFFFFFFF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medium">
        <color rgb="FFFFFFFF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/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/>
      <bottom/>
      <diagonal/>
    </border>
    <border>
      <left/>
      <right/>
      <top/>
      <bottom/>
      <diagonal/>
    </border>
    <border>
      <left/>
      <right style="thin">
        <color rgb="FFAAAAAA"/>
      </right>
      <top/>
      <bottom/>
      <diagonal/>
    </border>
    <border>
      <left/>
      <right/>
      <top/>
      <bottom/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 style="thin">
        <color rgb="FFAAAAAA"/>
      </right>
      <top/>
      <bottom/>
      <diagonal/>
    </border>
    <border>
      <left style="thin">
        <color rgb="FFAAAAAA"/>
      </left>
      <right/>
      <top/>
      <bottom style="thin">
        <color rgb="FFAAAAAA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45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0" fontId="0" fillId="0" borderId="10" xfId="0" applyBorder="1"/>
    <xf numFmtId="49" fontId="1" fillId="2" borderId="11" xfId="0" applyNumberFormat="1" applyFont="1" applyFill="1" applyBorder="1" applyAlignment="1">
      <alignment horizontal="center" vertical="center" wrapText="1"/>
    </xf>
    <xf numFmtId="49" fontId="2" fillId="4" borderId="12" xfId="0" applyNumberFormat="1" applyFont="1" applyFill="1" applyBorder="1" applyAlignment="1">
      <alignment horizontal="center" vertical="center" wrapText="1"/>
    </xf>
    <xf numFmtId="49" fontId="2" fillId="4" borderId="13" xfId="0" applyNumberFormat="1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0" fillId="0" borderId="14" xfId="0" applyBorder="1"/>
    <xf numFmtId="49" fontId="2" fillId="4" borderId="15" xfId="0" applyNumberFormat="1" applyFont="1" applyFill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9" fontId="2" fillId="0" borderId="15" xfId="0" applyNumberFormat="1" applyFont="1" applyBorder="1" applyAlignment="1">
      <alignment horizontal="center"/>
    </xf>
    <xf numFmtId="49" fontId="1" fillId="2" borderId="16" xfId="0" applyNumberFormat="1" applyFont="1" applyFill="1" applyBorder="1" applyAlignment="1">
      <alignment horizontal="center" vertical="center" wrapText="1"/>
    </xf>
    <xf numFmtId="49" fontId="2" fillId="4" borderId="17" xfId="0" applyNumberFormat="1" applyFont="1" applyFill="1" applyBorder="1" applyAlignment="1">
      <alignment horizontal="center" wrapText="1"/>
    </xf>
    <xf numFmtId="0" fontId="0" fillId="0" borderId="18" xfId="0" applyBorder="1"/>
    <xf numFmtId="0" fontId="0" fillId="0" borderId="19" xfId="0" applyBorder="1"/>
    <xf numFmtId="49" fontId="2" fillId="3" borderId="16" xfId="0" applyNumberFormat="1" applyFont="1" applyFill="1" applyBorder="1" applyAlignment="1">
      <alignment horizontal="center"/>
    </xf>
    <xf numFmtId="49" fontId="2" fillId="3" borderId="23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44" fontId="1" fillId="2" borderId="3" xfId="1" applyFont="1" applyFill="1" applyBorder="1" applyAlignment="1">
      <alignment horizontal="center" vertical="center" wrapText="1"/>
    </xf>
    <xf numFmtId="44" fontId="1" fillId="2" borderId="4" xfId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2" fillId="0" borderId="6" xfId="0" applyNumberFormat="1" applyFont="1" applyBorder="1" applyAlignment="1">
      <alignment vertical="center"/>
    </xf>
    <xf numFmtId="44" fontId="2" fillId="0" borderId="7" xfId="1" applyFont="1" applyBorder="1" applyAlignment="1">
      <alignment vertical="center"/>
    </xf>
    <xf numFmtId="44" fontId="0" fillId="0" borderId="0" xfId="1" applyFont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1" fontId="2" fillId="5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49" fontId="2" fillId="3" borderId="20" xfId="0" applyNumberFormat="1" applyFont="1" applyFill="1" applyBorder="1" applyAlignment="1">
      <alignment horizontal="center"/>
    </xf>
    <xf numFmtId="0" fontId="4" fillId="0" borderId="21" xfId="0" applyFont="1" applyBorder="1"/>
    <xf numFmtId="0" fontId="4" fillId="0" borderId="22" xfId="0" applyFont="1" applyBorder="1"/>
    <xf numFmtId="49" fontId="2" fillId="4" borderId="24" xfId="0" applyNumberFormat="1" applyFont="1" applyFill="1" applyBorder="1" applyAlignment="1">
      <alignment horizontal="center" vertical="center" wrapText="1"/>
    </xf>
    <xf numFmtId="0" fontId="4" fillId="0" borderId="25" xfId="0" applyFont="1" applyBorder="1"/>
    <xf numFmtId="0" fontId="4" fillId="0" borderId="18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icmer\Desktop\TORNEO%20GUARDIANES\TORNEO%201%20-%20MZO\INDICADORES%20-%20NUEVO2.0.XLSX" TargetMode="External"/><Relationship Id="rId1" Type="http://schemas.openxmlformats.org/officeDocument/2006/relationships/externalLinkPath" Target="TORNEO%20GUARDIANES/TORNEO%201%20-%20MZO/INDICADORES%20-%20NUEVO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OTAS"/>
      <sheetName val="Avance"/>
    </sheetNames>
    <sheetDataSet>
      <sheetData sheetId="0">
        <row r="2">
          <cell r="E2" t="str">
            <v>A-A</v>
          </cell>
          <cell r="F2" t="str">
            <v>A-A - RODRIGUEZ MADRIGAL ANGEL IVAN</v>
          </cell>
          <cell r="G2">
            <v>26605</v>
          </cell>
          <cell r="H2">
            <v>33256.25</v>
          </cell>
          <cell r="I2">
            <v>8314.0625</v>
          </cell>
          <cell r="J2">
            <v>18401.206999999999</v>
          </cell>
          <cell r="K2">
            <v>8314.0625</v>
          </cell>
          <cell r="L2">
            <v>57848</v>
          </cell>
          <cell r="M2">
            <v>8314.0625</v>
          </cell>
          <cell r="N2">
            <v>24848</v>
          </cell>
          <cell r="O2">
            <v>8314.0625</v>
          </cell>
          <cell r="P2">
            <v>24848</v>
          </cell>
          <cell r="S2">
            <v>125945.20699999999</v>
          </cell>
          <cell r="U2">
            <v>0</v>
          </cell>
          <cell r="W2">
            <v>0</v>
          </cell>
          <cell r="Y2">
            <v>0</v>
          </cell>
          <cell r="AA2">
            <v>0</v>
          </cell>
          <cell r="AE2">
            <v>0</v>
          </cell>
          <cell r="AF2" t="str">
            <v>BAYER</v>
          </cell>
          <cell r="AG2">
            <v>3</v>
          </cell>
        </row>
        <row r="3">
          <cell r="E3" t="str">
            <v>A-AC</v>
          </cell>
          <cell r="F3" t="str">
            <v>A-AC - ALVAREZ ELIAS NASHELY</v>
          </cell>
          <cell r="G3">
            <v>-38011</v>
          </cell>
          <cell r="H3">
            <v>10000</v>
          </cell>
          <cell r="I3">
            <v>2500</v>
          </cell>
          <cell r="J3">
            <v>26268.241999999998</v>
          </cell>
          <cell r="K3">
            <v>2500</v>
          </cell>
          <cell r="L3">
            <v>4581.2070000000003</v>
          </cell>
          <cell r="M3">
            <v>2500</v>
          </cell>
          <cell r="N3">
            <v>4776.2070000000003</v>
          </cell>
          <cell r="O3">
            <v>2500</v>
          </cell>
          <cell r="P3">
            <v>4776.2070000000003</v>
          </cell>
          <cell r="S3">
            <v>40401.863000000005</v>
          </cell>
          <cell r="U3">
            <v>0</v>
          </cell>
          <cell r="W3">
            <v>0</v>
          </cell>
          <cell r="Y3">
            <v>0</v>
          </cell>
          <cell r="AA3">
            <v>0</v>
          </cell>
          <cell r="AE3">
            <v>0</v>
          </cell>
          <cell r="AF3" t="str">
            <v>BAYER</v>
          </cell>
          <cell r="AG3">
            <v>3</v>
          </cell>
        </row>
        <row r="4">
          <cell r="E4" t="str">
            <v>A-AH</v>
          </cell>
          <cell r="F4" t="str">
            <v>A-AH - MEZA PADILLA FRANCISCO JAVIER</v>
          </cell>
          <cell r="G4">
            <v>23755.585999999999</v>
          </cell>
          <cell r="H4">
            <v>29694.482499999998</v>
          </cell>
          <cell r="I4">
            <v>7423.6206249999996</v>
          </cell>
          <cell r="J4">
            <v>1330</v>
          </cell>
          <cell r="K4">
            <v>7423.6206249999996</v>
          </cell>
          <cell r="L4">
            <v>13512</v>
          </cell>
          <cell r="M4">
            <v>7423.6206249999996</v>
          </cell>
          <cell r="N4">
            <v>3225</v>
          </cell>
          <cell r="O4">
            <v>7423.6206249999996</v>
          </cell>
          <cell r="P4">
            <v>3225</v>
          </cell>
          <cell r="S4">
            <v>21292</v>
          </cell>
          <cell r="U4">
            <v>0</v>
          </cell>
          <cell r="W4">
            <v>0</v>
          </cell>
          <cell r="Y4">
            <v>0</v>
          </cell>
          <cell r="AA4">
            <v>0</v>
          </cell>
          <cell r="AE4">
            <v>0</v>
          </cell>
          <cell r="AF4" t="str">
            <v>BAYER</v>
          </cell>
          <cell r="AG4">
            <v>2</v>
          </cell>
        </row>
        <row r="5">
          <cell r="E5" t="str">
            <v>A-AN</v>
          </cell>
          <cell r="F5" t="str">
            <v>A-AN - HERRERA DIAZ EDER DANIEL</v>
          </cell>
          <cell r="G5">
            <v>12515</v>
          </cell>
          <cell r="H5">
            <v>15643.75</v>
          </cell>
          <cell r="I5">
            <v>3910.9375</v>
          </cell>
          <cell r="J5">
            <v>26546</v>
          </cell>
          <cell r="K5">
            <v>3910.9375</v>
          </cell>
          <cell r="L5">
            <v>13824</v>
          </cell>
          <cell r="M5">
            <v>3910.9375</v>
          </cell>
          <cell r="N5">
            <v>0</v>
          </cell>
          <cell r="O5">
            <v>3910.9375</v>
          </cell>
          <cell r="P5">
            <v>0</v>
          </cell>
          <cell r="S5">
            <v>40370</v>
          </cell>
          <cell r="U5">
            <v>0</v>
          </cell>
          <cell r="W5">
            <v>0</v>
          </cell>
          <cell r="Y5">
            <v>0</v>
          </cell>
          <cell r="AA5">
            <v>0</v>
          </cell>
          <cell r="AE5">
            <v>0</v>
          </cell>
          <cell r="AF5" t="str">
            <v>BAYER</v>
          </cell>
          <cell r="AG5">
            <v>0</v>
          </cell>
        </row>
        <row r="6">
          <cell r="E6" t="str">
            <v>A-AT</v>
          </cell>
          <cell r="F6" t="str">
            <v>A-AT - DE LA CERDA PLASCENCIA ISRAEL</v>
          </cell>
          <cell r="G6">
            <v>49336.585999999996</v>
          </cell>
          <cell r="H6">
            <v>61670.732499999998</v>
          </cell>
          <cell r="I6">
            <v>15417.683125</v>
          </cell>
          <cell r="J6">
            <v>40138</v>
          </cell>
          <cell r="K6">
            <v>15417.683125</v>
          </cell>
          <cell r="L6">
            <v>20605</v>
          </cell>
          <cell r="M6">
            <v>15417.683125</v>
          </cell>
          <cell r="N6">
            <v>974</v>
          </cell>
          <cell r="O6">
            <v>15417.683125</v>
          </cell>
          <cell r="P6">
            <v>974</v>
          </cell>
          <cell r="S6">
            <v>62691</v>
          </cell>
          <cell r="U6">
            <v>0</v>
          </cell>
          <cell r="W6">
            <v>0</v>
          </cell>
          <cell r="Y6">
            <v>0</v>
          </cell>
          <cell r="AA6">
            <v>0</v>
          </cell>
          <cell r="AE6">
            <v>0</v>
          </cell>
          <cell r="AF6" t="str">
            <v>BAYER</v>
          </cell>
          <cell r="AG6">
            <v>4</v>
          </cell>
        </row>
        <row r="7">
          <cell r="E7" t="str">
            <v>A-C</v>
          </cell>
          <cell r="F7" t="str">
            <v>A-C - GALLEGOS DOMINGUEZ JAIME</v>
          </cell>
          <cell r="G7">
            <v>14476</v>
          </cell>
          <cell r="H7">
            <v>18095</v>
          </cell>
          <cell r="I7">
            <v>4523.75</v>
          </cell>
          <cell r="J7">
            <v>3024</v>
          </cell>
          <cell r="K7">
            <v>4523.75</v>
          </cell>
          <cell r="L7">
            <v>340</v>
          </cell>
          <cell r="M7">
            <v>4523.75</v>
          </cell>
          <cell r="N7">
            <v>8724</v>
          </cell>
          <cell r="O7">
            <v>4523.75</v>
          </cell>
          <cell r="P7">
            <v>8724</v>
          </cell>
          <cell r="S7">
            <v>20812</v>
          </cell>
          <cell r="U7">
            <v>0</v>
          </cell>
          <cell r="W7">
            <v>0</v>
          </cell>
          <cell r="Y7">
            <v>0</v>
          </cell>
          <cell r="AA7">
            <v>0</v>
          </cell>
          <cell r="AE7">
            <v>0</v>
          </cell>
          <cell r="AF7" t="str">
            <v>BAYER</v>
          </cell>
          <cell r="AG7">
            <v>4</v>
          </cell>
        </row>
        <row r="8">
          <cell r="E8" t="str">
            <v>A-H</v>
          </cell>
          <cell r="F8" t="str">
            <v>A-H - MONTOYA IBARRA AQUILES NEWTON</v>
          </cell>
          <cell r="G8">
            <v>4799</v>
          </cell>
          <cell r="H8">
            <v>10000</v>
          </cell>
          <cell r="I8">
            <v>2500</v>
          </cell>
          <cell r="J8">
            <v>4689.1379999999999</v>
          </cell>
          <cell r="K8">
            <v>2500</v>
          </cell>
          <cell r="L8">
            <v>7643.2070000000003</v>
          </cell>
          <cell r="M8">
            <v>2500</v>
          </cell>
          <cell r="N8">
            <v>680</v>
          </cell>
          <cell r="O8">
            <v>2500</v>
          </cell>
          <cell r="P8">
            <v>680</v>
          </cell>
          <cell r="S8">
            <v>13692.345000000001</v>
          </cell>
          <cell r="U8">
            <v>0</v>
          </cell>
          <cell r="W8">
            <v>0</v>
          </cell>
          <cell r="Y8">
            <v>0</v>
          </cell>
          <cell r="AA8">
            <v>0</v>
          </cell>
          <cell r="AE8">
            <v>0</v>
          </cell>
          <cell r="AF8" t="str">
            <v>BAYER</v>
          </cell>
          <cell r="AG8">
            <v>1</v>
          </cell>
        </row>
        <row r="9">
          <cell r="E9" t="str">
            <v>A-K</v>
          </cell>
          <cell r="F9" t="str">
            <v>A-K - HERRERA GARCIA ALDO</v>
          </cell>
          <cell r="G9">
            <v>64160</v>
          </cell>
          <cell r="H9">
            <v>80200</v>
          </cell>
          <cell r="I9">
            <v>20050</v>
          </cell>
          <cell r="J9">
            <v>64086</v>
          </cell>
          <cell r="K9">
            <v>20050</v>
          </cell>
          <cell r="L9">
            <v>573902</v>
          </cell>
          <cell r="M9">
            <v>20050</v>
          </cell>
          <cell r="N9">
            <v>169220</v>
          </cell>
          <cell r="O9">
            <v>20050</v>
          </cell>
          <cell r="P9">
            <v>169220</v>
          </cell>
          <cell r="S9">
            <v>976428</v>
          </cell>
          <cell r="U9">
            <v>0</v>
          </cell>
          <cell r="W9">
            <v>0</v>
          </cell>
          <cell r="Y9">
            <v>0</v>
          </cell>
          <cell r="AA9">
            <v>0</v>
          </cell>
          <cell r="AE9">
            <v>0</v>
          </cell>
          <cell r="AF9" t="str">
            <v>BAYER</v>
          </cell>
          <cell r="AG9">
            <v>4</v>
          </cell>
        </row>
        <row r="10">
          <cell r="E10" t="str">
            <v>A-L</v>
          </cell>
          <cell r="F10" t="str">
            <v>A-L - FLORES BAUTISTA MIGUEL ANGEL</v>
          </cell>
          <cell r="G10">
            <v>42335</v>
          </cell>
          <cell r="H10">
            <v>52918.75</v>
          </cell>
          <cell r="I10">
            <v>13229.6875</v>
          </cell>
          <cell r="J10">
            <v>100</v>
          </cell>
          <cell r="K10">
            <v>13229.6875</v>
          </cell>
          <cell r="L10">
            <v>691</v>
          </cell>
          <cell r="M10">
            <v>13229.6875</v>
          </cell>
          <cell r="N10">
            <v>260</v>
          </cell>
          <cell r="O10">
            <v>13229.6875</v>
          </cell>
          <cell r="P10">
            <v>260</v>
          </cell>
          <cell r="S10">
            <v>1311</v>
          </cell>
          <cell r="U10">
            <v>0</v>
          </cell>
          <cell r="W10">
            <v>0</v>
          </cell>
          <cell r="Y10">
            <v>0</v>
          </cell>
          <cell r="AA10">
            <v>0</v>
          </cell>
          <cell r="AE10">
            <v>0</v>
          </cell>
          <cell r="AF10" t="str">
            <v>BAYER</v>
          </cell>
          <cell r="AG10">
            <v>1</v>
          </cell>
        </row>
        <row r="11">
          <cell r="E11" t="str">
            <v>A-N</v>
          </cell>
          <cell r="F11" t="str">
            <v>A-N - GUTIERREZ SANCHEZ JOSE JUAN</v>
          </cell>
          <cell r="G11">
            <v>1615</v>
          </cell>
          <cell r="H11">
            <v>10000</v>
          </cell>
          <cell r="I11">
            <v>2500</v>
          </cell>
          <cell r="J11">
            <v>20226</v>
          </cell>
          <cell r="K11">
            <v>2500</v>
          </cell>
          <cell r="L11">
            <v>570</v>
          </cell>
          <cell r="M11">
            <v>2500</v>
          </cell>
          <cell r="N11">
            <v>0</v>
          </cell>
          <cell r="O11">
            <v>2500</v>
          </cell>
          <cell r="P11">
            <v>0</v>
          </cell>
          <cell r="S11">
            <v>20796</v>
          </cell>
          <cell r="U11">
            <v>0</v>
          </cell>
          <cell r="W11">
            <v>0</v>
          </cell>
          <cell r="Y11">
            <v>0</v>
          </cell>
          <cell r="AA11">
            <v>0</v>
          </cell>
          <cell r="AE11">
            <v>0</v>
          </cell>
          <cell r="AF11" t="str">
            <v>BAYER</v>
          </cell>
          <cell r="AG11">
            <v>0</v>
          </cell>
        </row>
        <row r="12">
          <cell r="E12" t="str">
            <v>A-R</v>
          </cell>
          <cell r="F12" t="str">
            <v>A-R - BUSTOS BUSTOS RAFAEL ALEJANDRO</v>
          </cell>
          <cell r="G12">
            <v>38484</v>
          </cell>
          <cell r="H12">
            <v>48105</v>
          </cell>
          <cell r="I12">
            <v>12026.25</v>
          </cell>
          <cell r="J12">
            <v>7130</v>
          </cell>
          <cell r="K12">
            <v>12026.25</v>
          </cell>
          <cell r="L12">
            <v>7050</v>
          </cell>
          <cell r="M12">
            <v>12026.25</v>
          </cell>
          <cell r="N12">
            <v>1820</v>
          </cell>
          <cell r="O12">
            <v>12026.25</v>
          </cell>
          <cell r="P12">
            <v>1820</v>
          </cell>
          <cell r="S12">
            <v>17820</v>
          </cell>
          <cell r="U12">
            <v>0</v>
          </cell>
          <cell r="W12">
            <v>0</v>
          </cell>
          <cell r="Y12">
            <v>0</v>
          </cell>
          <cell r="AA12">
            <v>0</v>
          </cell>
          <cell r="AE12">
            <v>0</v>
          </cell>
          <cell r="AF12" t="str">
            <v>BAYER</v>
          </cell>
          <cell r="AG12">
            <v>2</v>
          </cell>
        </row>
        <row r="13">
          <cell r="E13" t="str">
            <v>A-AA</v>
          </cell>
          <cell r="F13" t="str">
            <v>A-AA - RUVALCABA BUENO GUADALUPE ALEJANDRA</v>
          </cell>
          <cell r="G13">
            <v>22691</v>
          </cell>
          <cell r="H13">
            <v>28363.75</v>
          </cell>
          <cell r="I13">
            <v>7090.9375</v>
          </cell>
          <cell r="J13">
            <v>3686</v>
          </cell>
          <cell r="K13">
            <v>7090.9375</v>
          </cell>
          <cell r="L13">
            <v>1573</v>
          </cell>
          <cell r="M13">
            <v>7090.9375</v>
          </cell>
          <cell r="N13">
            <v>8225</v>
          </cell>
          <cell r="O13">
            <v>7090.9375</v>
          </cell>
          <cell r="P13">
            <v>8225</v>
          </cell>
          <cell r="S13">
            <v>21709</v>
          </cell>
          <cell r="U13">
            <v>0</v>
          </cell>
          <cell r="W13">
            <v>0</v>
          </cell>
          <cell r="Y13">
            <v>0</v>
          </cell>
          <cell r="AA13">
            <v>0</v>
          </cell>
          <cell r="AE13">
            <v>0</v>
          </cell>
          <cell r="AF13" t="str">
            <v>BAYER</v>
          </cell>
          <cell r="AG13">
            <v>2</v>
          </cell>
        </row>
        <row r="14">
          <cell r="E14" t="str">
            <v>A-AJ</v>
          </cell>
          <cell r="F14" t="str">
            <v>A-AJ - MORUA VILLA JORGE ALBERTO</v>
          </cell>
          <cell r="G14">
            <v>12150.276000000002</v>
          </cell>
          <cell r="H14">
            <v>15187.845000000001</v>
          </cell>
          <cell r="I14">
            <v>3796.9612500000003</v>
          </cell>
          <cell r="J14">
            <v>3508.6899999999996</v>
          </cell>
          <cell r="K14">
            <v>3796.9612500000003</v>
          </cell>
          <cell r="L14">
            <v>1390</v>
          </cell>
          <cell r="M14">
            <v>3796.9612500000003</v>
          </cell>
          <cell r="N14">
            <v>686</v>
          </cell>
          <cell r="O14">
            <v>3796.9612500000003</v>
          </cell>
          <cell r="P14">
            <v>686</v>
          </cell>
          <cell r="S14">
            <v>6270.69</v>
          </cell>
          <cell r="U14">
            <v>0</v>
          </cell>
          <cell r="W14">
            <v>0</v>
          </cell>
          <cell r="Y14">
            <v>0</v>
          </cell>
          <cell r="AA14">
            <v>0</v>
          </cell>
          <cell r="AE14">
            <v>0</v>
          </cell>
          <cell r="AF14" t="str">
            <v>BAYER</v>
          </cell>
          <cell r="AG14">
            <v>1</v>
          </cell>
        </row>
        <row r="15">
          <cell r="E15" t="str">
            <v>A-AV</v>
          </cell>
          <cell r="F15" t="str">
            <v>A-AV - DUARTE OCHOA ELDER NOLBERTO</v>
          </cell>
          <cell r="G15">
            <v>24649</v>
          </cell>
          <cell r="H15">
            <v>30811.25</v>
          </cell>
          <cell r="I15">
            <v>7702.8125</v>
          </cell>
          <cell r="J15">
            <v>0</v>
          </cell>
          <cell r="K15">
            <v>7702.8125</v>
          </cell>
          <cell r="L15">
            <v>9600</v>
          </cell>
          <cell r="M15">
            <v>7702.8125</v>
          </cell>
          <cell r="N15">
            <v>0</v>
          </cell>
          <cell r="O15">
            <v>7702.8125</v>
          </cell>
          <cell r="P15">
            <v>0</v>
          </cell>
          <cell r="S15">
            <v>9600</v>
          </cell>
          <cell r="U15">
            <v>0</v>
          </cell>
          <cell r="W15">
            <v>0</v>
          </cell>
          <cell r="Y15">
            <v>0</v>
          </cell>
          <cell r="AA15">
            <v>0</v>
          </cell>
          <cell r="AE15">
            <v>0</v>
          </cell>
          <cell r="AF15" t="str">
            <v>BAYER</v>
          </cell>
          <cell r="AG15">
            <v>0</v>
          </cell>
        </row>
        <row r="16">
          <cell r="E16" t="str">
            <v>A-BA</v>
          </cell>
          <cell r="F16" t="str">
            <v>A-BA - GAMEZ AGUILAR RICARDO</v>
          </cell>
          <cell r="G16">
            <v>41399</v>
          </cell>
          <cell r="H16">
            <v>51748.75</v>
          </cell>
          <cell r="I16">
            <v>12937.1875</v>
          </cell>
          <cell r="J16">
            <v>2101</v>
          </cell>
          <cell r="K16">
            <v>12937.1875</v>
          </cell>
          <cell r="L16">
            <v>30621</v>
          </cell>
          <cell r="M16">
            <v>12937.1875</v>
          </cell>
          <cell r="N16">
            <v>7984.3450000000003</v>
          </cell>
          <cell r="O16">
            <v>12937.1875</v>
          </cell>
          <cell r="P16">
            <v>7984.3450000000003</v>
          </cell>
          <cell r="S16">
            <v>48690.69</v>
          </cell>
          <cell r="U16">
            <v>0</v>
          </cell>
          <cell r="W16">
            <v>0</v>
          </cell>
          <cell r="Y16">
            <v>0</v>
          </cell>
          <cell r="AA16">
            <v>0</v>
          </cell>
          <cell r="AE16">
            <v>0</v>
          </cell>
          <cell r="AF16" t="str">
            <v>BAYER</v>
          </cell>
          <cell r="AG16">
            <v>2</v>
          </cell>
        </row>
        <row r="17">
          <cell r="E17" t="str">
            <v>A-F</v>
          </cell>
          <cell r="F17" t="str">
            <v>A-F - PEREZ GUERRERO IVAN</v>
          </cell>
          <cell r="G17">
            <v>5295</v>
          </cell>
          <cell r="H17">
            <v>10000</v>
          </cell>
          <cell r="I17">
            <v>2500</v>
          </cell>
          <cell r="J17">
            <v>1310.345</v>
          </cell>
          <cell r="K17">
            <v>2500</v>
          </cell>
          <cell r="L17">
            <v>889</v>
          </cell>
          <cell r="M17">
            <v>2500</v>
          </cell>
          <cell r="N17">
            <v>0</v>
          </cell>
          <cell r="O17">
            <v>2500</v>
          </cell>
          <cell r="P17">
            <v>0</v>
          </cell>
          <cell r="S17">
            <v>2199.3450000000003</v>
          </cell>
          <cell r="U17">
            <v>0</v>
          </cell>
          <cell r="W17">
            <v>0</v>
          </cell>
          <cell r="Y17">
            <v>0</v>
          </cell>
          <cell r="AA17">
            <v>0</v>
          </cell>
          <cell r="AE17">
            <v>0</v>
          </cell>
          <cell r="AF17" t="str">
            <v>BAYER</v>
          </cell>
          <cell r="AG17">
            <v>0</v>
          </cell>
        </row>
        <row r="18">
          <cell r="E18" t="str">
            <v>A-I</v>
          </cell>
          <cell r="F18" t="str">
            <v>A-I - ESCAREÑO BARAJAS CRISTIAN FABIAN</v>
          </cell>
          <cell r="G18">
            <v>6244.5860000000002</v>
          </cell>
          <cell r="H18">
            <v>10000</v>
          </cell>
          <cell r="I18">
            <v>2500</v>
          </cell>
          <cell r="J18">
            <v>2185.5520000000001</v>
          </cell>
          <cell r="K18">
            <v>2500</v>
          </cell>
          <cell r="L18">
            <v>-5</v>
          </cell>
          <cell r="M18">
            <v>2500</v>
          </cell>
          <cell r="N18">
            <v>20420</v>
          </cell>
          <cell r="O18">
            <v>2500</v>
          </cell>
          <cell r="P18">
            <v>20420</v>
          </cell>
          <cell r="S18">
            <v>43020.551999999996</v>
          </cell>
          <cell r="U18">
            <v>0</v>
          </cell>
          <cell r="W18">
            <v>0</v>
          </cell>
          <cell r="Y18">
            <v>0</v>
          </cell>
          <cell r="AA18">
            <v>0</v>
          </cell>
          <cell r="AE18">
            <v>0</v>
          </cell>
          <cell r="AF18" t="str">
            <v>BAYER</v>
          </cell>
          <cell r="AG18">
            <v>2</v>
          </cell>
        </row>
        <row r="19">
          <cell r="E19" t="str">
            <v>A-LL</v>
          </cell>
          <cell r="F19" t="str">
            <v>A-LL - MARTINEZ PEREZ ADRIAN</v>
          </cell>
          <cell r="G19">
            <v>2464</v>
          </cell>
          <cell r="H19">
            <v>10000</v>
          </cell>
          <cell r="I19">
            <v>2500</v>
          </cell>
          <cell r="J19">
            <v>2100</v>
          </cell>
          <cell r="K19">
            <v>2500</v>
          </cell>
          <cell r="L19">
            <v>0</v>
          </cell>
          <cell r="M19">
            <v>2500</v>
          </cell>
          <cell r="N19">
            <v>-1096</v>
          </cell>
          <cell r="O19">
            <v>2500</v>
          </cell>
          <cell r="P19">
            <v>-1096</v>
          </cell>
          <cell r="S19">
            <v>-92</v>
          </cell>
          <cell r="U19">
            <v>0</v>
          </cell>
          <cell r="W19">
            <v>0</v>
          </cell>
          <cell r="Y19">
            <v>0</v>
          </cell>
          <cell r="AA19">
            <v>0</v>
          </cell>
          <cell r="AE19">
            <v>0</v>
          </cell>
          <cell r="AF19" t="str">
            <v>BAYER</v>
          </cell>
          <cell r="AG19">
            <v>2</v>
          </cell>
        </row>
        <row r="20">
          <cell r="E20" t="str">
            <v>A-M</v>
          </cell>
          <cell r="F20" t="str">
            <v>A-M - SILVA HINOJOSA ABEL</v>
          </cell>
          <cell r="G20">
            <v>629744</v>
          </cell>
          <cell r="H20">
            <v>787180</v>
          </cell>
          <cell r="I20">
            <v>196795</v>
          </cell>
          <cell r="J20">
            <v>224680</v>
          </cell>
          <cell r="K20">
            <v>196795</v>
          </cell>
          <cell r="L20">
            <v>-17830</v>
          </cell>
          <cell r="M20">
            <v>196795</v>
          </cell>
          <cell r="N20">
            <v>75600</v>
          </cell>
          <cell r="O20">
            <v>196795</v>
          </cell>
          <cell r="P20">
            <v>75600</v>
          </cell>
          <cell r="S20">
            <v>358050</v>
          </cell>
          <cell r="U20">
            <v>0</v>
          </cell>
          <cell r="W20">
            <v>0</v>
          </cell>
          <cell r="Y20">
            <v>0</v>
          </cell>
          <cell r="AA20">
            <v>0</v>
          </cell>
          <cell r="AE20">
            <v>0</v>
          </cell>
          <cell r="AF20" t="str">
            <v>BAYER</v>
          </cell>
          <cell r="AG20">
            <v>3</v>
          </cell>
        </row>
        <row r="21">
          <cell r="E21" t="str">
            <v>A-S</v>
          </cell>
          <cell r="F21" t="str">
            <v>A-S - FRANCO VILLAMIL SAUL NEFTALI</v>
          </cell>
          <cell r="G21">
            <v>2600</v>
          </cell>
          <cell r="H21">
            <v>10000</v>
          </cell>
          <cell r="I21">
            <v>2500</v>
          </cell>
          <cell r="J21">
            <v>0</v>
          </cell>
          <cell r="K21">
            <v>2500</v>
          </cell>
          <cell r="L21">
            <v>1750</v>
          </cell>
          <cell r="M21">
            <v>2500</v>
          </cell>
          <cell r="N21">
            <v>-516</v>
          </cell>
          <cell r="O21">
            <v>2500</v>
          </cell>
          <cell r="P21">
            <v>-516</v>
          </cell>
          <cell r="S21">
            <v>718</v>
          </cell>
          <cell r="U21">
            <v>0</v>
          </cell>
          <cell r="W21">
            <v>0</v>
          </cell>
          <cell r="Y21">
            <v>0</v>
          </cell>
          <cell r="AA21">
            <v>0</v>
          </cell>
          <cell r="AE21">
            <v>0</v>
          </cell>
          <cell r="AF21" t="str">
            <v>BAYER</v>
          </cell>
          <cell r="AG21">
            <v>1</v>
          </cell>
        </row>
        <row r="22">
          <cell r="E22" t="str">
            <v>A-X</v>
          </cell>
          <cell r="F22" t="str">
            <v>A-X - CASTRO DE HORTA MANUEL ALAN</v>
          </cell>
          <cell r="G22">
            <v>5188</v>
          </cell>
          <cell r="H22">
            <v>10000</v>
          </cell>
          <cell r="I22">
            <v>2500</v>
          </cell>
          <cell r="J22">
            <v>2329</v>
          </cell>
          <cell r="K22">
            <v>2500</v>
          </cell>
          <cell r="L22">
            <v>2500</v>
          </cell>
          <cell r="M22">
            <v>2500</v>
          </cell>
          <cell r="N22">
            <v>-44</v>
          </cell>
          <cell r="O22">
            <v>2500</v>
          </cell>
          <cell r="P22">
            <v>-44</v>
          </cell>
          <cell r="S22">
            <v>4741</v>
          </cell>
          <cell r="U22">
            <v>0</v>
          </cell>
          <cell r="W22">
            <v>0</v>
          </cell>
          <cell r="Y22">
            <v>0</v>
          </cell>
          <cell r="AA22">
            <v>0</v>
          </cell>
          <cell r="AE22">
            <v>0</v>
          </cell>
          <cell r="AF22" t="str">
            <v>BAYER</v>
          </cell>
          <cell r="AG22">
            <v>1</v>
          </cell>
        </row>
        <row r="23">
          <cell r="E23" t="str">
            <v>A-Y</v>
          </cell>
          <cell r="F23" t="str">
            <v>A-Y - MANDUJANO SANCHEZ LUIS EDER</v>
          </cell>
          <cell r="G23">
            <v>8265</v>
          </cell>
          <cell r="H23">
            <v>10000</v>
          </cell>
          <cell r="I23">
            <v>2500</v>
          </cell>
          <cell r="J23">
            <v>-308</v>
          </cell>
          <cell r="K23">
            <v>2500</v>
          </cell>
          <cell r="L23">
            <v>0</v>
          </cell>
          <cell r="M23">
            <v>2500</v>
          </cell>
          <cell r="N23">
            <v>-300</v>
          </cell>
          <cell r="O23">
            <v>2500</v>
          </cell>
          <cell r="P23">
            <v>-300</v>
          </cell>
          <cell r="S23">
            <v>-908</v>
          </cell>
          <cell r="U23">
            <v>0</v>
          </cell>
          <cell r="W23">
            <v>0</v>
          </cell>
          <cell r="Y23">
            <v>0</v>
          </cell>
          <cell r="AA23">
            <v>0</v>
          </cell>
          <cell r="AE23">
            <v>0</v>
          </cell>
          <cell r="AF23" t="str">
            <v>BAYER</v>
          </cell>
          <cell r="AG23">
            <v>1</v>
          </cell>
        </row>
        <row r="24">
          <cell r="E24" t="str">
            <v>A-AD</v>
          </cell>
          <cell r="F24" t="str">
            <v>A-AD - GONZALEZ VAZQUEZ JOSE EDUARDO</v>
          </cell>
          <cell r="G24">
            <v>2596</v>
          </cell>
          <cell r="H24">
            <v>10000</v>
          </cell>
          <cell r="I24">
            <v>2500</v>
          </cell>
          <cell r="J24">
            <v>7200</v>
          </cell>
          <cell r="K24">
            <v>2500</v>
          </cell>
          <cell r="L24">
            <v>-1400</v>
          </cell>
          <cell r="M24">
            <v>2500</v>
          </cell>
          <cell r="N24">
            <v>5238</v>
          </cell>
          <cell r="O24">
            <v>2500</v>
          </cell>
          <cell r="P24">
            <v>5238</v>
          </cell>
          <cell r="S24">
            <v>16276</v>
          </cell>
          <cell r="U24">
            <v>0</v>
          </cell>
          <cell r="W24">
            <v>0</v>
          </cell>
          <cell r="Y24">
            <v>0</v>
          </cell>
          <cell r="AA24">
            <v>0</v>
          </cell>
          <cell r="AE24">
            <v>0</v>
          </cell>
          <cell r="AF24" t="str">
            <v>BAYER</v>
          </cell>
          <cell r="AG24">
            <v>2</v>
          </cell>
        </row>
        <row r="25">
          <cell r="E25" t="str">
            <v>A-AG</v>
          </cell>
          <cell r="F25" t="str">
            <v>A-AG - RIVERA MARTINEZ URIEL</v>
          </cell>
          <cell r="G25">
            <v>24814</v>
          </cell>
          <cell r="H25">
            <v>31017.5</v>
          </cell>
          <cell r="I25">
            <v>7754.375</v>
          </cell>
          <cell r="J25">
            <v>72990</v>
          </cell>
          <cell r="K25">
            <v>7754.375</v>
          </cell>
          <cell r="L25">
            <v>54530</v>
          </cell>
          <cell r="M25">
            <v>7754.375</v>
          </cell>
          <cell r="N25">
            <v>-800</v>
          </cell>
          <cell r="O25">
            <v>7754.375</v>
          </cell>
          <cell r="P25">
            <v>-800</v>
          </cell>
          <cell r="S25">
            <v>125920</v>
          </cell>
          <cell r="U25">
            <v>0</v>
          </cell>
          <cell r="W25">
            <v>0</v>
          </cell>
          <cell r="Y25">
            <v>0</v>
          </cell>
          <cell r="AA25">
            <v>0</v>
          </cell>
          <cell r="AE25">
            <v>0</v>
          </cell>
          <cell r="AF25" t="str">
            <v>BAYER</v>
          </cell>
          <cell r="AG25">
            <v>1</v>
          </cell>
        </row>
        <row r="26">
          <cell r="E26" t="str">
            <v>A-AI</v>
          </cell>
          <cell r="F26" t="str">
            <v>A-AI - MORALES TOVAR RAYMUNDO</v>
          </cell>
          <cell r="G26">
            <v>-215</v>
          </cell>
          <cell r="H26">
            <v>10000</v>
          </cell>
          <cell r="I26">
            <v>2500</v>
          </cell>
          <cell r="J26">
            <v>260</v>
          </cell>
          <cell r="K26">
            <v>2500</v>
          </cell>
          <cell r="L26">
            <v>1177</v>
          </cell>
          <cell r="M26">
            <v>2500</v>
          </cell>
          <cell r="N26">
            <v>1098</v>
          </cell>
          <cell r="O26">
            <v>2500</v>
          </cell>
          <cell r="P26">
            <v>1098</v>
          </cell>
          <cell r="S26">
            <v>3633</v>
          </cell>
          <cell r="U26">
            <v>0</v>
          </cell>
          <cell r="W26">
            <v>0</v>
          </cell>
          <cell r="Y26">
            <v>0</v>
          </cell>
          <cell r="AA26">
            <v>0</v>
          </cell>
          <cell r="AE26">
            <v>0</v>
          </cell>
          <cell r="AF26" t="str">
            <v>BAYER</v>
          </cell>
          <cell r="AG26">
            <v>1</v>
          </cell>
        </row>
        <row r="27">
          <cell r="E27" t="str">
            <v>A-AK</v>
          </cell>
          <cell r="F27" t="str">
            <v>A-AK - ROSAS CASADOS CARLOS</v>
          </cell>
          <cell r="G27">
            <v>3052.172</v>
          </cell>
          <cell r="H27">
            <v>10000</v>
          </cell>
          <cell r="I27">
            <v>2500</v>
          </cell>
          <cell r="J27">
            <v>18338</v>
          </cell>
          <cell r="K27">
            <v>2500</v>
          </cell>
          <cell r="L27">
            <v>2694.1379999999999</v>
          </cell>
          <cell r="M27">
            <v>2500</v>
          </cell>
          <cell r="N27">
            <v>-4841.38</v>
          </cell>
          <cell r="O27">
            <v>2500</v>
          </cell>
          <cell r="P27">
            <v>-4841.38</v>
          </cell>
          <cell r="S27">
            <v>11349.377999999997</v>
          </cell>
          <cell r="U27">
            <v>0</v>
          </cell>
          <cell r="W27">
            <v>0</v>
          </cell>
          <cell r="Y27">
            <v>0</v>
          </cell>
          <cell r="AA27">
            <v>0</v>
          </cell>
          <cell r="AE27">
            <v>0</v>
          </cell>
          <cell r="AF27" t="str">
            <v>BAYER</v>
          </cell>
          <cell r="AG27">
            <v>2</v>
          </cell>
        </row>
        <row r="28">
          <cell r="E28" t="str">
            <v>A-AU</v>
          </cell>
          <cell r="F28" t="str">
            <v>A-AU - MENDOZA REYES FERNANDO</v>
          </cell>
          <cell r="G28">
            <v>416</v>
          </cell>
          <cell r="H28">
            <v>10000</v>
          </cell>
          <cell r="I28">
            <v>2500</v>
          </cell>
          <cell r="J28">
            <v>2023.414</v>
          </cell>
          <cell r="K28">
            <v>2500</v>
          </cell>
          <cell r="L28">
            <v>580</v>
          </cell>
          <cell r="M28">
            <v>2500</v>
          </cell>
          <cell r="N28">
            <v>0</v>
          </cell>
          <cell r="O28">
            <v>2500</v>
          </cell>
          <cell r="P28">
            <v>0</v>
          </cell>
          <cell r="S28">
            <v>2603.4139999999998</v>
          </cell>
          <cell r="U28">
            <v>0</v>
          </cell>
          <cell r="W28">
            <v>0</v>
          </cell>
          <cell r="Y28">
            <v>0</v>
          </cell>
          <cell r="AA28">
            <v>0</v>
          </cell>
          <cell r="AE28">
            <v>0</v>
          </cell>
          <cell r="AF28" t="str">
            <v>BAYER</v>
          </cell>
          <cell r="AG28">
            <v>0</v>
          </cell>
        </row>
        <row r="29">
          <cell r="E29" t="str">
            <v>A-DA</v>
          </cell>
          <cell r="F29" t="str">
            <v>A-DA - GUERRA CASTILLO JONATHAN OMAR</v>
          </cell>
          <cell r="G29">
            <v>3391</v>
          </cell>
          <cell r="H29">
            <v>10000</v>
          </cell>
          <cell r="I29">
            <v>2500</v>
          </cell>
          <cell r="J29">
            <v>6770</v>
          </cell>
          <cell r="K29">
            <v>2500</v>
          </cell>
          <cell r="L29">
            <v>3980</v>
          </cell>
          <cell r="M29">
            <v>2500</v>
          </cell>
          <cell r="N29">
            <v>0</v>
          </cell>
          <cell r="O29">
            <v>2500</v>
          </cell>
          <cell r="P29">
            <v>0</v>
          </cell>
          <cell r="S29">
            <v>10750</v>
          </cell>
          <cell r="U29">
            <v>0</v>
          </cell>
          <cell r="W29">
            <v>0</v>
          </cell>
          <cell r="Y29">
            <v>0</v>
          </cell>
          <cell r="AA29">
            <v>0</v>
          </cell>
          <cell r="AE29">
            <v>0</v>
          </cell>
          <cell r="AF29" t="str">
            <v>BAYER</v>
          </cell>
          <cell r="AG29">
            <v>0</v>
          </cell>
        </row>
        <row r="30">
          <cell r="E30" t="str">
            <v>A-E</v>
          </cell>
          <cell r="F30" t="str">
            <v>A-E - CALZADA SIFUENTES RAUL</v>
          </cell>
          <cell r="G30">
            <v>-7476</v>
          </cell>
          <cell r="H30">
            <v>10000</v>
          </cell>
          <cell r="I30">
            <v>2500</v>
          </cell>
          <cell r="J30">
            <v>9950</v>
          </cell>
          <cell r="K30">
            <v>2500</v>
          </cell>
          <cell r="L30">
            <v>84784</v>
          </cell>
          <cell r="M30">
            <v>2500</v>
          </cell>
          <cell r="N30">
            <v>-29768</v>
          </cell>
          <cell r="O30">
            <v>2500</v>
          </cell>
          <cell r="P30">
            <v>-29768</v>
          </cell>
          <cell r="S30">
            <v>35198</v>
          </cell>
          <cell r="U30">
            <v>0</v>
          </cell>
          <cell r="W30">
            <v>0</v>
          </cell>
          <cell r="Y30">
            <v>0</v>
          </cell>
          <cell r="AA30">
            <v>0</v>
          </cell>
          <cell r="AE30">
            <v>0</v>
          </cell>
          <cell r="AF30" t="str">
            <v>BAYER</v>
          </cell>
          <cell r="AG30">
            <v>3</v>
          </cell>
        </row>
        <row r="31">
          <cell r="E31" t="str">
            <v>A-O</v>
          </cell>
          <cell r="F31" t="str">
            <v>A-O - RODRIGUEZ MEDINA OSIEL</v>
          </cell>
          <cell r="G31">
            <v>1812</v>
          </cell>
          <cell r="H31">
            <v>10000</v>
          </cell>
          <cell r="I31">
            <v>2500</v>
          </cell>
          <cell r="J31">
            <v>6910</v>
          </cell>
          <cell r="K31">
            <v>2500</v>
          </cell>
          <cell r="L31">
            <v>1075</v>
          </cell>
          <cell r="M31">
            <v>2500</v>
          </cell>
          <cell r="N31">
            <v>0</v>
          </cell>
          <cell r="O31">
            <v>2500</v>
          </cell>
          <cell r="P31">
            <v>0</v>
          </cell>
          <cell r="S31">
            <v>7985</v>
          </cell>
          <cell r="U31">
            <v>0</v>
          </cell>
          <cell r="W31">
            <v>0</v>
          </cell>
          <cell r="Y31">
            <v>0</v>
          </cell>
          <cell r="AA31">
            <v>0</v>
          </cell>
          <cell r="AE31">
            <v>0</v>
          </cell>
          <cell r="AF31" t="str">
            <v>BAYER</v>
          </cell>
          <cell r="AG31">
            <v>0</v>
          </cell>
        </row>
        <row r="32">
          <cell r="E32" t="str">
            <v>A-T</v>
          </cell>
          <cell r="F32" t="str">
            <v>A-T - REYES MARTINEZ DAMASO</v>
          </cell>
          <cell r="G32">
            <v>2110.6890000000003</v>
          </cell>
          <cell r="H32">
            <v>10000</v>
          </cell>
          <cell r="I32">
            <v>2500</v>
          </cell>
          <cell r="J32">
            <v>3933.4490000000001</v>
          </cell>
          <cell r="K32">
            <v>2500</v>
          </cell>
          <cell r="L32">
            <v>3331.8969999999999</v>
          </cell>
          <cell r="M32">
            <v>2500</v>
          </cell>
          <cell r="N32">
            <v>3865.8969999999999</v>
          </cell>
          <cell r="O32">
            <v>2500</v>
          </cell>
          <cell r="P32">
            <v>3865.8969999999999</v>
          </cell>
          <cell r="S32">
            <v>14997.14</v>
          </cell>
          <cell r="U32">
            <v>0</v>
          </cell>
          <cell r="W32">
            <v>0</v>
          </cell>
          <cell r="Y32">
            <v>0</v>
          </cell>
          <cell r="AA32">
            <v>0</v>
          </cell>
          <cell r="AE32">
            <v>0</v>
          </cell>
          <cell r="AF32" t="str">
            <v>BAYER</v>
          </cell>
          <cell r="AG32">
            <v>2</v>
          </cell>
        </row>
        <row r="33">
          <cell r="E33" t="str">
            <v>A-U</v>
          </cell>
          <cell r="F33" t="str">
            <v>A-U - MORENO ALCARAZ EMMANUEL</v>
          </cell>
          <cell r="G33">
            <v>30965</v>
          </cell>
          <cell r="H33">
            <v>38706.25</v>
          </cell>
          <cell r="I33">
            <v>9676.5625</v>
          </cell>
          <cell r="J33">
            <v>202</v>
          </cell>
          <cell r="K33">
            <v>9676.5625</v>
          </cell>
          <cell r="L33">
            <v>1080</v>
          </cell>
          <cell r="M33">
            <v>9676.5625</v>
          </cell>
          <cell r="N33">
            <v>-126</v>
          </cell>
          <cell r="O33">
            <v>9676.5625</v>
          </cell>
          <cell r="P33">
            <v>-126</v>
          </cell>
          <cell r="S33">
            <v>1030</v>
          </cell>
          <cell r="U33">
            <v>0</v>
          </cell>
          <cell r="W33">
            <v>0</v>
          </cell>
          <cell r="Y33">
            <v>0</v>
          </cell>
          <cell r="AA33">
            <v>0</v>
          </cell>
          <cell r="AE33">
            <v>0</v>
          </cell>
          <cell r="AF33" t="str">
            <v>BAYER</v>
          </cell>
          <cell r="AG33">
            <v>1</v>
          </cell>
        </row>
        <row r="34">
          <cell r="E34" t="str">
            <v>A-V</v>
          </cell>
          <cell r="F34" t="str">
            <v>A-V - CRUZ MONTEJO DANIEL ALONSO</v>
          </cell>
          <cell r="G34">
            <v>7151</v>
          </cell>
          <cell r="H34">
            <v>10000</v>
          </cell>
          <cell r="I34">
            <v>2500</v>
          </cell>
          <cell r="J34">
            <v>-158</v>
          </cell>
          <cell r="K34">
            <v>2500</v>
          </cell>
          <cell r="L34">
            <v>636</v>
          </cell>
          <cell r="M34">
            <v>2500</v>
          </cell>
          <cell r="N34">
            <v>2266</v>
          </cell>
          <cell r="O34">
            <v>2500</v>
          </cell>
          <cell r="P34">
            <v>2266</v>
          </cell>
          <cell r="S34">
            <v>5010</v>
          </cell>
          <cell r="U34">
            <v>0</v>
          </cell>
          <cell r="W34">
            <v>0</v>
          </cell>
          <cell r="Y34">
            <v>0</v>
          </cell>
          <cell r="AA34">
            <v>0</v>
          </cell>
          <cell r="AE34">
            <v>0</v>
          </cell>
          <cell r="AF34" t="str">
            <v>BAYER</v>
          </cell>
          <cell r="AG34">
            <v>2</v>
          </cell>
        </row>
        <row r="35">
          <cell r="E35" t="str">
            <v>A-W</v>
          </cell>
          <cell r="F35" t="str">
            <v>A-W - TORRES HERRERA LUIS ANTONIO</v>
          </cell>
          <cell r="G35">
            <v>6423</v>
          </cell>
          <cell r="H35">
            <v>10000</v>
          </cell>
          <cell r="I35">
            <v>2500</v>
          </cell>
          <cell r="J35">
            <v>23344</v>
          </cell>
          <cell r="K35">
            <v>2500</v>
          </cell>
          <cell r="L35">
            <v>-961</v>
          </cell>
          <cell r="M35">
            <v>2500</v>
          </cell>
          <cell r="N35">
            <v>1230</v>
          </cell>
          <cell r="O35">
            <v>2500</v>
          </cell>
          <cell r="P35">
            <v>1230</v>
          </cell>
          <cell r="S35">
            <v>24843</v>
          </cell>
          <cell r="U35">
            <v>0</v>
          </cell>
          <cell r="W35">
            <v>0</v>
          </cell>
          <cell r="Y35">
            <v>0</v>
          </cell>
          <cell r="AA35">
            <v>0</v>
          </cell>
          <cell r="AE35">
            <v>0</v>
          </cell>
          <cell r="AF35" t="str">
            <v>BAYER</v>
          </cell>
          <cell r="AG35">
            <v>2</v>
          </cell>
        </row>
        <row r="36">
          <cell r="E36" t="str">
            <v>A-AE</v>
          </cell>
          <cell r="F36" t="str">
            <v>A-AE - LOBATON PALACIOS JOSE LUIS</v>
          </cell>
          <cell r="G36">
            <v>7241</v>
          </cell>
          <cell r="H36">
            <v>10000</v>
          </cell>
          <cell r="I36">
            <v>2500</v>
          </cell>
          <cell r="J36">
            <v>964</v>
          </cell>
          <cell r="K36">
            <v>2500</v>
          </cell>
          <cell r="L36">
            <v>363</v>
          </cell>
          <cell r="M36">
            <v>2500</v>
          </cell>
          <cell r="N36">
            <v>-404</v>
          </cell>
          <cell r="O36">
            <v>2500</v>
          </cell>
          <cell r="P36">
            <v>-404</v>
          </cell>
          <cell r="S36">
            <v>519</v>
          </cell>
          <cell r="U36">
            <v>0</v>
          </cell>
          <cell r="W36">
            <v>0</v>
          </cell>
          <cell r="Y36">
            <v>0</v>
          </cell>
          <cell r="AA36">
            <v>0</v>
          </cell>
          <cell r="AE36">
            <v>0</v>
          </cell>
          <cell r="AF36" t="str">
            <v>BAYER</v>
          </cell>
          <cell r="AG36">
            <v>4</v>
          </cell>
        </row>
        <row r="37">
          <cell r="E37" t="str">
            <v>A-AF</v>
          </cell>
          <cell r="F37" t="str">
            <v>A-AF - MENCHACA ORNELAS GUILLERMO</v>
          </cell>
          <cell r="G37">
            <v>1050</v>
          </cell>
          <cell r="H37">
            <v>10000</v>
          </cell>
          <cell r="I37">
            <v>2500</v>
          </cell>
          <cell r="J37">
            <v>737</v>
          </cell>
          <cell r="K37">
            <v>2500</v>
          </cell>
          <cell r="L37">
            <v>12260</v>
          </cell>
          <cell r="M37">
            <v>2500</v>
          </cell>
          <cell r="N37">
            <v>269</v>
          </cell>
          <cell r="O37">
            <v>2500</v>
          </cell>
          <cell r="P37">
            <v>269</v>
          </cell>
          <cell r="S37">
            <v>13535</v>
          </cell>
          <cell r="U37">
            <v>0</v>
          </cell>
          <cell r="W37">
            <v>0</v>
          </cell>
          <cell r="Y37">
            <v>0</v>
          </cell>
          <cell r="AA37">
            <v>0</v>
          </cell>
          <cell r="AE37">
            <v>0</v>
          </cell>
          <cell r="AF37" t="str">
            <v>BAYER</v>
          </cell>
          <cell r="AG37">
            <v>1</v>
          </cell>
        </row>
        <row r="38">
          <cell r="E38" t="str">
            <v>A-AL</v>
          </cell>
          <cell r="F38" t="str">
            <v>A-AL - CASTILLO MARTINEZ JESUS</v>
          </cell>
          <cell r="G38">
            <v>25732</v>
          </cell>
          <cell r="H38">
            <v>32165</v>
          </cell>
          <cell r="I38">
            <v>8041.25</v>
          </cell>
          <cell r="J38">
            <v>8540.3449999999993</v>
          </cell>
          <cell r="K38">
            <v>8041.25</v>
          </cell>
          <cell r="L38">
            <v>10170</v>
          </cell>
          <cell r="M38">
            <v>8041.25</v>
          </cell>
          <cell r="N38">
            <v>1310.345</v>
          </cell>
          <cell r="O38">
            <v>8041.25</v>
          </cell>
          <cell r="P38">
            <v>1310.345</v>
          </cell>
          <cell r="S38">
            <v>21331.035000000003</v>
          </cell>
          <cell r="U38">
            <v>0</v>
          </cell>
          <cell r="W38">
            <v>0</v>
          </cell>
          <cell r="Y38">
            <v>0</v>
          </cell>
          <cell r="AA38">
            <v>0</v>
          </cell>
          <cell r="AE38">
            <v>0</v>
          </cell>
          <cell r="AF38" t="str">
            <v>BAYER</v>
          </cell>
          <cell r="AG38">
            <v>1</v>
          </cell>
        </row>
        <row r="39">
          <cell r="E39" t="str">
            <v>A-AP</v>
          </cell>
          <cell r="F39" t="str">
            <v>A-AP - RUIZ HERNANDEZ HECTOR MIGUEL</v>
          </cell>
          <cell r="G39">
            <v>5124.5159999999996</v>
          </cell>
          <cell r="H39">
            <v>10000</v>
          </cell>
          <cell r="I39">
            <v>2500</v>
          </cell>
          <cell r="J39">
            <v>984</v>
          </cell>
          <cell r="K39">
            <v>2500</v>
          </cell>
          <cell r="L39">
            <v>498</v>
          </cell>
          <cell r="M39">
            <v>2500</v>
          </cell>
          <cell r="N39">
            <v>0</v>
          </cell>
          <cell r="O39">
            <v>2500</v>
          </cell>
          <cell r="P39">
            <v>0</v>
          </cell>
          <cell r="S39">
            <v>1482</v>
          </cell>
          <cell r="U39">
            <v>0</v>
          </cell>
          <cell r="W39">
            <v>0</v>
          </cell>
          <cell r="Y39">
            <v>0</v>
          </cell>
          <cell r="AA39">
            <v>0</v>
          </cell>
          <cell r="AE39">
            <v>0</v>
          </cell>
          <cell r="AF39" t="str">
            <v>BAYER</v>
          </cell>
          <cell r="AG39">
            <v>0</v>
          </cell>
        </row>
        <row r="40">
          <cell r="E40" t="str">
            <v>A-AS</v>
          </cell>
          <cell r="F40" t="str">
            <v>A-AS - MAR MORALES MACLOVIO</v>
          </cell>
          <cell r="G40">
            <v>7404</v>
          </cell>
          <cell r="H40">
            <v>10000</v>
          </cell>
          <cell r="I40">
            <v>2500</v>
          </cell>
          <cell r="J40">
            <v>-5059</v>
          </cell>
          <cell r="K40">
            <v>2500</v>
          </cell>
          <cell r="L40">
            <v>1816.2069999999999</v>
          </cell>
          <cell r="M40">
            <v>2500</v>
          </cell>
          <cell r="N40">
            <v>-8994</v>
          </cell>
          <cell r="O40">
            <v>2500</v>
          </cell>
          <cell r="P40">
            <v>-8994</v>
          </cell>
          <cell r="S40">
            <v>-21230.792999999998</v>
          </cell>
          <cell r="U40">
            <v>0</v>
          </cell>
          <cell r="W40">
            <v>0</v>
          </cell>
          <cell r="Y40">
            <v>0</v>
          </cell>
          <cell r="AA40">
            <v>0</v>
          </cell>
          <cell r="AE40">
            <v>0</v>
          </cell>
          <cell r="AF40" t="str">
            <v>BAYER</v>
          </cell>
          <cell r="AG40">
            <v>2</v>
          </cell>
        </row>
        <row r="41">
          <cell r="E41" t="str">
            <v>A-D</v>
          </cell>
          <cell r="F41" t="str">
            <v>A-D - GUZMAN CASTILLO ANTONIO</v>
          </cell>
          <cell r="G41">
            <v>1752.931</v>
          </cell>
          <cell r="H41">
            <v>10000</v>
          </cell>
          <cell r="I41">
            <v>2500</v>
          </cell>
          <cell r="J41">
            <v>3295</v>
          </cell>
          <cell r="K41">
            <v>2500</v>
          </cell>
          <cell r="L41">
            <v>2301</v>
          </cell>
          <cell r="M41">
            <v>2500</v>
          </cell>
          <cell r="N41">
            <v>1310.345</v>
          </cell>
          <cell r="O41">
            <v>2500</v>
          </cell>
          <cell r="P41">
            <v>1310.345</v>
          </cell>
          <cell r="S41">
            <v>8216.69</v>
          </cell>
          <cell r="U41">
            <v>0</v>
          </cell>
          <cell r="W41">
            <v>0</v>
          </cell>
          <cell r="Y41">
            <v>0</v>
          </cell>
          <cell r="AA41">
            <v>0</v>
          </cell>
          <cell r="AE41">
            <v>0</v>
          </cell>
          <cell r="AF41" t="str">
            <v>BAYER</v>
          </cell>
          <cell r="AG41">
            <v>1</v>
          </cell>
        </row>
        <row r="42">
          <cell r="E42" t="str">
            <v>A-GA</v>
          </cell>
          <cell r="F42" t="str">
            <v>A-GA - AVILA RODRIGUEZ JUAN CARLOS</v>
          </cell>
          <cell r="G42">
            <v>13998</v>
          </cell>
          <cell r="H42">
            <v>17497.5</v>
          </cell>
          <cell r="I42">
            <v>4374.375</v>
          </cell>
          <cell r="J42">
            <v>120</v>
          </cell>
          <cell r="K42">
            <v>4374.375</v>
          </cell>
          <cell r="L42">
            <v>17888</v>
          </cell>
          <cell r="M42">
            <v>4374.375</v>
          </cell>
          <cell r="N42">
            <v>5398</v>
          </cell>
          <cell r="O42">
            <v>4374.375</v>
          </cell>
          <cell r="P42">
            <v>5398</v>
          </cell>
          <cell r="S42">
            <v>28804</v>
          </cell>
          <cell r="U42">
            <v>0</v>
          </cell>
          <cell r="W42">
            <v>0</v>
          </cell>
          <cell r="Y42">
            <v>0</v>
          </cell>
          <cell r="AA42">
            <v>0</v>
          </cell>
          <cell r="AE42">
            <v>0</v>
          </cell>
          <cell r="AF42" t="str">
            <v>BAYER</v>
          </cell>
          <cell r="AG42">
            <v>1</v>
          </cell>
        </row>
        <row r="43">
          <cell r="E43" t="str">
            <v>A-J</v>
          </cell>
          <cell r="F43" t="str">
            <v>A-J - HERNANDEZ ORTIZ DANIEL</v>
          </cell>
          <cell r="G43">
            <v>23499</v>
          </cell>
          <cell r="H43">
            <v>29373.75</v>
          </cell>
          <cell r="I43">
            <v>7343.4375</v>
          </cell>
          <cell r="J43">
            <v>0</v>
          </cell>
          <cell r="K43">
            <v>7343.4375</v>
          </cell>
          <cell r="L43">
            <v>0</v>
          </cell>
          <cell r="M43">
            <v>7343.4375</v>
          </cell>
          <cell r="N43">
            <v>-885</v>
          </cell>
          <cell r="O43">
            <v>7343.4375</v>
          </cell>
          <cell r="P43">
            <v>-885</v>
          </cell>
          <cell r="S43">
            <v>-1770</v>
          </cell>
          <cell r="U43">
            <v>0</v>
          </cell>
          <cell r="W43">
            <v>0</v>
          </cell>
          <cell r="Y43">
            <v>0</v>
          </cell>
          <cell r="AA43">
            <v>0</v>
          </cell>
          <cell r="AE43">
            <v>0</v>
          </cell>
          <cell r="AF43" t="str">
            <v>BAYER</v>
          </cell>
          <cell r="AG43">
            <v>1</v>
          </cell>
        </row>
        <row r="44">
          <cell r="E44" t="str">
            <v>A-Q</v>
          </cell>
          <cell r="F44" t="str">
            <v>A-Q - MATEOS ROMERO RAUL</v>
          </cell>
          <cell r="G44">
            <v>3036</v>
          </cell>
          <cell r="H44">
            <v>10000</v>
          </cell>
          <cell r="I44">
            <v>2500</v>
          </cell>
          <cell r="J44">
            <v>8140</v>
          </cell>
          <cell r="K44">
            <v>2500</v>
          </cell>
          <cell r="L44">
            <v>2029</v>
          </cell>
          <cell r="M44">
            <v>2500</v>
          </cell>
          <cell r="N44">
            <v>863</v>
          </cell>
          <cell r="O44">
            <v>2500</v>
          </cell>
          <cell r="P44">
            <v>863</v>
          </cell>
          <cell r="S44">
            <v>11895</v>
          </cell>
          <cell r="U44">
            <v>0</v>
          </cell>
          <cell r="W44">
            <v>0</v>
          </cell>
          <cell r="Y44">
            <v>0</v>
          </cell>
          <cell r="AA44">
            <v>0</v>
          </cell>
          <cell r="AE44">
            <v>0</v>
          </cell>
          <cell r="AF44" t="str">
            <v>BAYER</v>
          </cell>
          <cell r="AG44">
            <v>4</v>
          </cell>
        </row>
        <row r="45">
          <cell r="E45" t="str">
            <v>A-Z</v>
          </cell>
          <cell r="F45" t="str">
            <v>A-Z - TELLO TORRES EDGAR ANCELMO</v>
          </cell>
          <cell r="G45">
            <v>53933.93</v>
          </cell>
          <cell r="H45">
            <v>67417.412500000006</v>
          </cell>
          <cell r="I45">
            <v>16854.353125000001</v>
          </cell>
          <cell r="J45">
            <v>35687.724000000002</v>
          </cell>
          <cell r="K45">
            <v>16854.353125000001</v>
          </cell>
          <cell r="L45">
            <v>-8344</v>
          </cell>
          <cell r="M45">
            <v>16854.353125000001</v>
          </cell>
          <cell r="N45">
            <v>0</v>
          </cell>
          <cell r="O45">
            <v>16854.353125000001</v>
          </cell>
          <cell r="P45">
            <v>0</v>
          </cell>
          <cell r="S45">
            <v>27343.724000000002</v>
          </cell>
          <cell r="U45">
            <v>0</v>
          </cell>
          <cell r="W45">
            <v>0</v>
          </cell>
          <cell r="Y45">
            <v>0</v>
          </cell>
          <cell r="AA45">
            <v>0</v>
          </cell>
          <cell r="AE45">
            <v>0</v>
          </cell>
          <cell r="AF45" t="str">
            <v>BAYER</v>
          </cell>
          <cell r="AG45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showGridLines="0" tabSelected="1" workbookViewId="0">
      <selection activeCell="B1" sqref="B1:B1048576"/>
    </sheetView>
  </sheetViews>
  <sheetFormatPr baseColWidth="10" defaultColWidth="12.59765625" defaultRowHeight="15" customHeight="1" x14ac:dyDescent="0.25"/>
  <cols>
    <col min="1" max="3" width="6.19921875" style="31" customWidth="1"/>
    <col min="4" max="5" width="12.09765625" style="34" bestFit="1" customWidth="1"/>
    <col min="6" max="9" width="7.796875" style="37" customWidth="1"/>
    <col min="10" max="16384" width="12.59765625" style="31"/>
  </cols>
  <sheetData>
    <row r="1" spans="1:9" ht="30" customHeight="1" thickBot="1" x14ac:dyDescent="0.3">
      <c r="A1" s="1" t="s">
        <v>68</v>
      </c>
      <c r="B1" s="2" t="s">
        <v>0</v>
      </c>
      <c r="C1" s="2" t="s">
        <v>1</v>
      </c>
      <c r="D1" s="28" t="s">
        <v>2</v>
      </c>
      <c r="E1" s="29" t="s">
        <v>71</v>
      </c>
      <c r="F1" s="3" t="s">
        <v>72</v>
      </c>
      <c r="G1" s="3" t="s">
        <v>73</v>
      </c>
      <c r="H1" s="3" t="s">
        <v>13</v>
      </c>
      <c r="I1" s="3" t="s">
        <v>74</v>
      </c>
    </row>
    <row r="2" spans="1:9" ht="18" customHeight="1" thickBot="1" x14ac:dyDescent="0.3">
      <c r="A2" s="30">
        <v>4</v>
      </c>
      <c r="B2" s="32" t="s">
        <v>22</v>
      </c>
      <c r="C2" s="32" t="s">
        <v>23</v>
      </c>
      <c r="D2" s="33">
        <f>VLOOKUP($C2,[1]CUOTAS!$E$2:$AG$45,11,0)</f>
        <v>8314.0625</v>
      </c>
      <c r="E2" s="33">
        <f>VLOOKUP($C2,[1]CUOTAS!$E$2:$AG$45,12,0)</f>
        <v>24848</v>
      </c>
      <c r="F2" s="35">
        <v>30</v>
      </c>
      <c r="G2" s="36">
        <v>2</v>
      </c>
      <c r="H2" s="38">
        <f>VLOOKUP($C2,[1]CUOTAS!$E$2:$AG$45,29,0)</f>
        <v>3</v>
      </c>
      <c r="I2" s="35">
        <v>50</v>
      </c>
    </row>
    <row r="3" spans="1:9" ht="18" customHeight="1" thickBot="1" x14ac:dyDescent="0.3">
      <c r="A3" s="30">
        <v>4</v>
      </c>
      <c r="B3" s="32" t="s">
        <v>22</v>
      </c>
      <c r="C3" s="32" t="s">
        <v>24</v>
      </c>
      <c r="D3" s="33">
        <f>VLOOKUP($C3,[1]CUOTAS!$E$2:$AG$45,11,0)</f>
        <v>2500</v>
      </c>
      <c r="E3" s="33">
        <f>VLOOKUP($C3,[1]CUOTAS!$E$2:$AG$45,12,0)</f>
        <v>4776.2070000000003</v>
      </c>
      <c r="F3" s="35">
        <v>30</v>
      </c>
      <c r="G3" s="36">
        <v>2</v>
      </c>
      <c r="H3" s="38">
        <f>VLOOKUP($C3,[1]CUOTAS!$E$2:$AG$45,29,0)</f>
        <v>3</v>
      </c>
      <c r="I3" s="35">
        <v>50</v>
      </c>
    </row>
    <row r="4" spans="1:9" ht="18" customHeight="1" thickBot="1" x14ac:dyDescent="0.3">
      <c r="A4" s="30">
        <v>4</v>
      </c>
      <c r="B4" s="32" t="s">
        <v>22</v>
      </c>
      <c r="C4" s="32" t="s">
        <v>25</v>
      </c>
      <c r="D4" s="33">
        <f>VLOOKUP($C4,[1]CUOTAS!$E$2:$AG$45,11,0)</f>
        <v>7423.6206249999996</v>
      </c>
      <c r="E4" s="33">
        <f>VLOOKUP($C4,[1]CUOTAS!$E$2:$AG$45,12,0)</f>
        <v>3225</v>
      </c>
      <c r="F4" s="35">
        <v>30</v>
      </c>
      <c r="G4" s="36">
        <v>3</v>
      </c>
      <c r="H4" s="38">
        <f>VLOOKUP($C4,[1]CUOTAS!$E$2:$AG$45,29,0)</f>
        <v>2</v>
      </c>
      <c r="I4" s="35">
        <v>50</v>
      </c>
    </row>
    <row r="5" spans="1:9" ht="18" customHeight="1" thickBot="1" x14ac:dyDescent="0.3">
      <c r="A5" s="30">
        <v>4</v>
      </c>
      <c r="B5" s="32" t="s">
        <v>22</v>
      </c>
      <c r="C5" s="32" t="s">
        <v>26</v>
      </c>
      <c r="D5" s="33">
        <f>VLOOKUP($C5,[1]CUOTAS!$E$2:$AG$45,11,0)</f>
        <v>3910.9375</v>
      </c>
      <c r="E5" s="33">
        <f>VLOOKUP($C5,[1]CUOTAS!$E$2:$AG$45,12,0)</f>
        <v>0</v>
      </c>
      <c r="F5" s="35">
        <v>30</v>
      </c>
      <c r="G5" s="36">
        <v>2</v>
      </c>
      <c r="H5" s="38">
        <f>VLOOKUP($C5,[1]CUOTAS!$E$2:$AG$45,29,0)</f>
        <v>0</v>
      </c>
      <c r="I5" s="35">
        <v>50</v>
      </c>
    </row>
    <row r="6" spans="1:9" ht="18" customHeight="1" thickBot="1" x14ac:dyDescent="0.3">
      <c r="A6" s="30">
        <v>4</v>
      </c>
      <c r="B6" s="32" t="s">
        <v>22</v>
      </c>
      <c r="C6" s="32" t="s">
        <v>27</v>
      </c>
      <c r="D6" s="33">
        <f>VLOOKUP($C6,[1]CUOTAS!$E$2:$AG$45,11,0)</f>
        <v>15417.683125</v>
      </c>
      <c r="E6" s="33">
        <f>VLOOKUP($C6,[1]CUOTAS!$E$2:$AG$45,12,0)</f>
        <v>974</v>
      </c>
      <c r="F6" s="35">
        <v>30</v>
      </c>
      <c r="G6" s="36">
        <v>4</v>
      </c>
      <c r="H6" s="38">
        <f>VLOOKUP($C6,[1]CUOTAS!$E$2:$AG$45,29,0)</f>
        <v>4</v>
      </c>
      <c r="I6" s="35">
        <v>50</v>
      </c>
    </row>
    <row r="7" spans="1:9" ht="18" customHeight="1" thickBot="1" x14ac:dyDescent="0.3">
      <c r="A7" s="30">
        <v>4</v>
      </c>
      <c r="B7" s="32" t="s">
        <v>22</v>
      </c>
      <c r="C7" s="32" t="s">
        <v>28</v>
      </c>
      <c r="D7" s="33">
        <f>VLOOKUP($C7,[1]CUOTAS!$E$2:$AG$45,11,0)</f>
        <v>4523.75</v>
      </c>
      <c r="E7" s="33">
        <f>VLOOKUP($C7,[1]CUOTAS!$E$2:$AG$45,12,0)</f>
        <v>8724</v>
      </c>
      <c r="F7" s="35">
        <v>30</v>
      </c>
      <c r="G7" s="36">
        <v>2</v>
      </c>
      <c r="H7" s="38">
        <f>VLOOKUP($C7,[1]CUOTAS!$E$2:$AG$45,29,0)</f>
        <v>4</v>
      </c>
      <c r="I7" s="35">
        <v>50</v>
      </c>
    </row>
    <row r="8" spans="1:9" ht="18" customHeight="1" thickBot="1" x14ac:dyDescent="0.3">
      <c r="A8" s="30">
        <v>4</v>
      </c>
      <c r="B8" s="32" t="s">
        <v>22</v>
      </c>
      <c r="C8" s="32" t="s">
        <v>29</v>
      </c>
      <c r="D8" s="33">
        <f>VLOOKUP($C8,[1]CUOTAS!$E$2:$AG$45,11,0)</f>
        <v>2500</v>
      </c>
      <c r="E8" s="33">
        <f>VLOOKUP($C8,[1]CUOTAS!$E$2:$AG$45,12,0)</f>
        <v>680</v>
      </c>
      <c r="F8" s="35">
        <v>30</v>
      </c>
      <c r="G8" s="36">
        <v>2</v>
      </c>
      <c r="H8" s="38">
        <f>VLOOKUP($C8,[1]CUOTAS!$E$2:$AG$45,29,0)</f>
        <v>1</v>
      </c>
      <c r="I8" s="35">
        <v>50</v>
      </c>
    </row>
    <row r="9" spans="1:9" ht="18" customHeight="1" thickBot="1" x14ac:dyDescent="0.3">
      <c r="A9" s="30">
        <v>4</v>
      </c>
      <c r="B9" s="32" t="s">
        <v>22</v>
      </c>
      <c r="C9" s="32" t="s">
        <v>30</v>
      </c>
      <c r="D9" s="33">
        <f>VLOOKUP($C9,[1]CUOTAS!$E$2:$AG$45,11,0)</f>
        <v>20050</v>
      </c>
      <c r="E9" s="33">
        <f>VLOOKUP($C9,[1]CUOTAS!$E$2:$AG$45,12,0)</f>
        <v>169220</v>
      </c>
      <c r="F9" s="35">
        <v>30</v>
      </c>
      <c r="G9" s="36">
        <v>2</v>
      </c>
      <c r="H9" s="38">
        <f>VLOOKUP($C9,[1]CUOTAS!$E$2:$AG$45,29,0)</f>
        <v>4</v>
      </c>
      <c r="I9" s="35">
        <v>50</v>
      </c>
    </row>
    <row r="10" spans="1:9" ht="18" customHeight="1" thickBot="1" x14ac:dyDescent="0.3">
      <c r="A10" s="30">
        <v>4</v>
      </c>
      <c r="B10" s="32" t="s">
        <v>22</v>
      </c>
      <c r="C10" s="32" t="s">
        <v>31</v>
      </c>
      <c r="D10" s="33">
        <f>VLOOKUP($C10,[1]CUOTAS!$E$2:$AG$45,11,0)</f>
        <v>13229.6875</v>
      </c>
      <c r="E10" s="33">
        <f>VLOOKUP($C10,[1]CUOTAS!$E$2:$AG$45,12,0)</f>
        <v>260</v>
      </c>
      <c r="F10" s="35">
        <v>30</v>
      </c>
      <c r="G10" s="36">
        <v>2</v>
      </c>
      <c r="H10" s="38">
        <f>VLOOKUP($C10,[1]CUOTAS!$E$2:$AG$45,29,0)</f>
        <v>1</v>
      </c>
      <c r="I10" s="35">
        <v>50</v>
      </c>
    </row>
    <row r="11" spans="1:9" ht="18" customHeight="1" thickBot="1" x14ac:dyDescent="0.3">
      <c r="A11" s="30">
        <v>4</v>
      </c>
      <c r="B11" s="32" t="s">
        <v>22</v>
      </c>
      <c r="C11" s="32" t="s">
        <v>32</v>
      </c>
      <c r="D11" s="33">
        <f>VLOOKUP($C11,[1]CUOTAS!$E$2:$AG$45,11,0)</f>
        <v>2500</v>
      </c>
      <c r="E11" s="33">
        <f>VLOOKUP($C11,[1]CUOTAS!$E$2:$AG$45,12,0)</f>
        <v>0</v>
      </c>
      <c r="F11" s="35">
        <v>30</v>
      </c>
      <c r="G11" s="36">
        <v>2</v>
      </c>
      <c r="H11" s="38">
        <f>VLOOKUP($C11,[1]CUOTAS!$E$2:$AG$45,29,0)</f>
        <v>0</v>
      </c>
      <c r="I11" s="35">
        <v>50</v>
      </c>
    </row>
    <row r="12" spans="1:9" ht="18" customHeight="1" thickBot="1" x14ac:dyDescent="0.3">
      <c r="A12" s="30">
        <v>4</v>
      </c>
      <c r="B12" s="32" t="s">
        <v>22</v>
      </c>
      <c r="C12" s="32" t="s">
        <v>33</v>
      </c>
      <c r="D12" s="33">
        <f>VLOOKUP($C12,[1]CUOTAS!$E$2:$AG$45,11,0)</f>
        <v>12026.25</v>
      </c>
      <c r="E12" s="33">
        <f>VLOOKUP($C12,[1]CUOTAS!$E$2:$AG$45,12,0)</f>
        <v>1820</v>
      </c>
      <c r="F12" s="35">
        <v>30</v>
      </c>
      <c r="G12" s="36">
        <v>2</v>
      </c>
      <c r="H12" s="38">
        <f>VLOOKUP($C12,[1]CUOTAS!$E$2:$AG$45,29,0)</f>
        <v>2</v>
      </c>
      <c r="I12" s="35">
        <v>50</v>
      </c>
    </row>
    <row r="13" spans="1:9" ht="18" customHeight="1" thickBot="1" x14ac:dyDescent="0.3">
      <c r="A13" s="30">
        <v>4</v>
      </c>
      <c r="B13" s="32" t="s">
        <v>67</v>
      </c>
      <c r="C13" s="32" t="s">
        <v>34</v>
      </c>
      <c r="D13" s="33">
        <f>VLOOKUP($C13,[1]CUOTAS!$E$2:$AG$45,11,0)</f>
        <v>7090.9375</v>
      </c>
      <c r="E13" s="33">
        <f>VLOOKUP($C13,[1]CUOTAS!$E$2:$AG$45,12,0)</f>
        <v>8225</v>
      </c>
      <c r="F13" s="35">
        <v>30</v>
      </c>
      <c r="G13" s="36">
        <v>2</v>
      </c>
      <c r="H13" s="38">
        <f>VLOOKUP($C13,[1]CUOTAS!$E$2:$AG$45,29,0)</f>
        <v>2</v>
      </c>
      <c r="I13" s="35">
        <v>50</v>
      </c>
    </row>
    <row r="14" spans="1:9" ht="18" customHeight="1" thickBot="1" x14ac:dyDescent="0.3">
      <c r="A14" s="30">
        <v>4</v>
      </c>
      <c r="B14" s="32" t="s">
        <v>67</v>
      </c>
      <c r="C14" s="32" t="s">
        <v>35</v>
      </c>
      <c r="D14" s="33">
        <f>VLOOKUP($C14,[1]CUOTAS!$E$2:$AG$45,11,0)</f>
        <v>3796.9612500000003</v>
      </c>
      <c r="E14" s="33">
        <f>VLOOKUP($C14,[1]CUOTAS!$E$2:$AG$45,12,0)</f>
        <v>686</v>
      </c>
      <c r="F14" s="35">
        <v>30</v>
      </c>
      <c r="G14" s="36">
        <v>3</v>
      </c>
      <c r="H14" s="38">
        <f>VLOOKUP($C14,[1]CUOTAS!$E$2:$AG$45,29,0)</f>
        <v>1</v>
      </c>
      <c r="I14" s="35">
        <v>50</v>
      </c>
    </row>
    <row r="15" spans="1:9" ht="18" customHeight="1" thickBot="1" x14ac:dyDescent="0.3">
      <c r="A15" s="30">
        <v>4</v>
      </c>
      <c r="B15" s="32" t="s">
        <v>67</v>
      </c>
      <c r="C15" s="32" t="s">
        <v>70</v>
      </c>
      <c r="D15" s="33">
        <f>VLOOKUP($C15,[1]CUOTAS!$E$2:$AG$45,11,0)</f>
        <v>7702.8125</v>
      </c>
      <c r="E15" s="33">
        <f>VLOOKUP($C15,[1]CUOTAS!$E$2:$AG$45,12,0)</f>
        <v>0</v>
      </c>
      <c r="F15" s="35">
        <v>30</v>
      </c>
      <c r="G15" s="36">
        <v>2</v>
      </c>
      <c r="H15" s="38">
        <f>VLOOKUP($C15,[1]CUOTAS!$E$2:$AG$45,29,0)</f>
        <v>0</v>
      </c>
      <c r="I15" s="35">
        <v>50</v>
      </c>
    </row>
    <row r="16" spans="1:9" ht="18" customHeight="1" thickBot="1" x14ac:dyDescent="0.3">
      <c r="A16" s="30">
        <v>4</v>
      </c>
      <c r="B16" s="32" t="s">
        <v>67</v>
      </c>
      <c r="C16" s="32" t="s">
        <v>36</v>
      </c>
      <c r="D16" s="33">
        <f>VLOOKUP($C16,[1]CUOTAS!$E$2:$AG$45,11,0)</f>
        <v>12937.1875</v>
      </c>
      <c r="E16" s="33">
        <f>VLOOKUP($C16,[1]CUOTAS!$E$2:$AG$45,12,0)</f>
        <v>7984.3450000000003</v>
      </c>
      <c r="F16" s="35">
        <v>30</v>
      </c>
      <c r="G16" s="36">
        <v>2</v>
      </c>
      <c r="H16" s="38">
        <f>VLOOKUP($C16,[1]CUOTAS!$E$2:$AG$45,29,0)</f>
        <v>2</v>
      </c>
      <c r="I16" s="35">
        <v>50</v>
      </c>
    </row>
    <row r="17" spans="1:9" ht="18" customHeight="1" thickBot="1" x14ac:dyDescent="0.3">
      <c r="A17" s="30">
        <v>4</v>
      </c>
      <c r="B17" s="32" t="s">
        <v>67</v>
      </c>
      <c r="C17" s="32" t="s">
        <v>37</v>
      </c>
      <c r="D17" s="33">
        <f>VLOOKUP($C17,[1]CUOTAS!$E$2:$AG$45,11,0)</f>
        <v>2500</v>
      </c>
      <c r="E17" s="33">
        <f>VLOOKUP($C17,[1]CUOTAS!$E$2:$AG$45,12,0)</f>
        <v>0</v>
      </c>
      <c r="F17" s="35">
        <v>30</v>
      </c>
      <c r="G17" s="36">
        <v>2</v>
      </c>
      <c r="H17" s="38">
        <f>VLOOKUP($C17,[1]CUOTAS!$E$2:$AG$45,29,0)</f>
        <v>0</v>
      </c>
      <c r="I17" s="35">
        <v>50</v>
      </c>
    </row>
    <row r="18" spans="1:9" ht="18" customHeight="1" thickBot="1" x14ac:dyDescent="0.3">
      <c r="A18" s="30">
        <v>4</v>
      </c>
      <c r="B18" s="32" t="s">
        <v>67</v>
      </c>
      <c r="C18" s="32" t="s">
        <v>38</v>
      </c>
      <c r="D18" s="33">
        <f>VLOOKUP($C18,[1]CUOTAS!$E$2:$AG$45,11,0)</f>
        <v>2500</v>
      </c>
      <c r="E18" s="33">
        <f>VLOOKUP($C18,[1]CUOTAS!$E$2:$AG$45,12,0)</f>
        <v>20420</v>
      </c>
      <c r="F18" s="35">
        <v>30</v>
      </c>
      <c r="G18" s="36">
        <v>2</v>
      </c>
      <c r="H18" s="38">
        <f>VLOOKUP($C18,[1]CUOTAS!$E$2:$AG$45,29,0)</f>
        <v>2</v>
      </c>
      <c r="I18" s="35">
        <v>50</v>
      </c>
    </row>
    <row r="19" spans="1:9" ht="18" customHeight="1" thickBot="1" x14ac:dyDescent="0.3">
      <c r="A19" s="30">
        <v>4</v>
      </c>
      <c r="B19" s="32" t="s">
        <v>67</v>
      </c>
      <c r="C19" s="32" t="s">
        <v>39</v>
      </c>
      <c r="D19" s="33">
        <f>VLOOKUP($C19,[1]CUOTAS!$E$2:$AG$45,11,0)</f>
        <v>2500</v>
      </c>
      <c r="E19" s="33">
        <f>VLOOKUP($C19,[1]CUOTAS!$E$2:$AG$45,12,0)</f>
        <v>-1096</v>
      </c>
      <c r="F19" s="35">
        <v>30</v>
      </c>
      <c r="G19" s="36">
        <v>2</v>
      </c>
      <c r="H19" s="38">
        <f>VLOOKUP($C19,[1]CUOTAS!$E$2:$AG$45,29,0)</f>
        <v>2</v>
      </c>
      <c r="I19" s="35">
        <v>50</v>
      </c>
    </row>
    <row r="20" spans="1:9" ht="18" customHeight="1" thickBot="1" x14ac:dyDescent="0.3">
      <c r="A20" s="30">
        <v>4</v>
      </c>
      <c r="B20" s="32" t="s">
        <v>67</v>
      </c>
      <c r="C20" s="32" t="s">
        <v>40</v>
      </c>
      <c r="D20" s="33">
        <f>VLOOKUP($C20,[1]CUOTAS!$E$2:$AG$45,11,0)</f>
        <v>196795</v>
      </c>
      <c r="E20" s="33">
        <f>VLOOKUP($C20,[1]CUOTAS!$E$2:$AG$45,12,0)</f>
        <v>75600</v>
      </c>
      <c r="F20" s="35">
        <v>30</v>
      </c>
      <c r="G20" s="36">
        <v>2</v>
      </c>
      <c r="H20" s="38">
        <f>VLOOKUP($C20,[1]CUOTAS!$E$2:$AG$45,29,0)</f>
        <v>3</v>
      </c>
      <c r="I20" s="35">
        <v>50</v>
      </c>
    </row>
    <row r="21" spans="1:9" ht="18" customHeight="1" thickBot="1" x14ac:dyDescent="0.3">
      <c r="A21" s="30">
        <v>4</v>
      </c>
      <c r="B21" s="32" t="s">
        <v>67</v>
      </c>
      <c r="C21" s="32" t="s">
        <v>41</v>
      </c>
      <c r="D21" s="33">
        <f>VLOOKUP($C21,[1]CUOTAS!$E$2:$AG$45,11,0)</f>
        <v>2500</v>
      </c>
      <c r="E21" s="33">
        <f>VLOOKUP($C21,[1]CUOTAS!$E$2:$AG$45,12,0)</f>
        <v>-516</v>
      </c>
      <c r="F21" s="35">
        <v>30</v>
      </c>
      <c r="G21" s="36">
        <v>2</v>
      </c>
      <c r="H21" s="38">
        <f>VLOOKUP($C21,[1]CUOTAS!$E$2:$AG$45,29,0)</f>
        <v>1</v>
      </c>
      <c r="I21" s="35">
        <v>50</v>
      </c>
    </row>
    <row r="22" spans="1:9" ht="18" customHeight="1" thickBot="1" x14ac:dyDescent="0.3">
      <c r="A22" s="30">
        <v>4</v>
      </c>
      <c r="B22" s="32" t="s">
        <v>67</v>
      </c>
      <c r="C22" s="32" t="s">
        <v>42</v>
      </c>
      <c r="D22" s="33">
        <f>VLOOKUP($C22,[1]CUOTAS!$E$2:$AG$45,11,0)</f>
        <v>2500</v>
      </c>
      <c r="E22" s="33">
        <f>VLOOKUP($C22,[1]CUOTAS!$E$2:$AG$45,12,0)</f>
        <v>-44</v>
      </c>
      <c r="F22" s="35">
        <v>30</v>
      </c>
      <c r="G22" s="36">
        <v>2</v>
      </c>
      <c r="H22" s="38">
        <f>VLOOKUP($C22,[1]CUOTAS!$E$2:$AG$45,29,0)</f>
        <v>1</v>
      </c>
      <c r="I22" s="35">
        <v>50</v>
      </c>
    </row>
    <row r="23" spans="1:9" ht="18" customHeight="1" thickBot="1" x14ac:dyDescent="0.3">
      <c r="A23" s="30">
        <v>4</v>
      </c>
      <c r="B23" s="32" t="s">
        <v>67</v>
      </c>
      <c r="C23" s="32" t="s">
        <v>43</v>
      </c>
      <c r="D23" s="33">
        <f>VLOOKUP($C23,[1]CUOTAS!$E$2:$AG$45,11,0)</f>
        <v>2500</v>
      </c>
      <c r="E23" s="33">
        <f>VLOOKUP($C23,[1]CUOTAS!$E$2:$AG$45,12,0)</f>
        <v>-300</v>
      </c>
      <c r="F23" s="35">
        <v>30</v>
      </c>
      <c r="G23" s="36">
        <v>2</v>
      </c>
      <c r="H23" s="38">
        <f>VLOOKUP($C23,[1]CUOTAS!$E$2:$AG$45,29,0)</f>
        <v>1</v>
      </c>
      <c r="I23" s="35">
        <v>50</v>
      </c>
    </row>
    <row r="24" spans="1:9" ht="18" customHeight="1" thickBot="1" x14ac:dyDescent="0.3">
      <c r="A24" s="30">
        <v>4</v>
      </c>
      <c r="B24" s="32" t="s">
        <v>44</v>
      </c>
      <c r="C24" s="32" t="s">
        <v>45</v>
      </c>
      <c r="D24" s="33">
        <f>VLOOKUP($C24,[1]CUOTAS!$E$2:$AG$45,11,0)</f>
        <v>2500</v>
      </c>
      <c r="E24" s="33">
        <f>VLOOKUP($C24,[1]CUOTAS!$E$2:$AG$45,12,0)</f>
        <v>5238</v>
      </c>
      <c r="F24" s="35">
        <v>30</v>
      </c>
      <c r="G24" s="36">
        <v>2</v>
      </c>
      <c r="H24" s="38">
        <f>VLOOKUP($C24,[1]CUOTAS!$E$2:$AG$45,29,0)</f>
        <v>2</v>
      </c>
      <c r="I24" s="35">
        <v>50</v>
      </c>
    </row>
    <row r="25" spans="1:9" ht="18" customHeight="1" thickBot="1" x14ac:dyDescent="0.3">
      <c r="A25" s="30">
        <v>4</v>
      </c>
      <c r="B25" s="32" t="s">
        <v>44</v>
      </c>
      <c r="C25" s="32" t="s">
        <v>46</v>
      </c>
      <c r="D25" s="33">
        <f>VLOOKUP($C25,[1]CUOTAS!$E$2:$AG$45,11,0)</f>
        <v>7754.375</v>
      </c>
      <c r="E25" s="33">
        <f>VLOOKUP($C25,[1]CUOTAS!$E$2:$AG$45,12,0)</f>
        <v>-800</v>
      </c>
      <c r="F25" s="35">
        <v>30</v>
      </c>
      <c r="G25" s="36">
        <v>2</v>
      </c>
      <c r="H25" s="38">
        <f>VLOOKUP($C25,[1]CUOTAS!$E$2:$AG$45,29,0)</f>
        <v>1</v>
      </c>
      <c r="I25" s="35">
        <v>50</v>
      </c>
    </row>
    <row r="26" spans="1:9" ht="18" customHeight="1" thickBot="1" x14ac:dyDescent="0.3">
      <c r="A26" s="30">
        <v>4</v>
      </c>
      <c r="B26" s="32" t="s">
        <v>44</v>
      </c>
      <c r="C26" s="32" t="s">
        <v>47</v>
      </c>
      <c r="D26" s="33">
        <f>VLOOKUP($C26,[1]CUOTAS!$E$2:$AG$45,11,0)</f>
        <v>2500</v>
      </c>
      <c r="E26" s="33">
        <f>VLOOKUP($C26,[1]CUOTAS!$E$2:$AG$45,12,0)</f>
        <v>1098</v>
      </c>
      <c r="F26" s="35">
        <v>30</v>
      </c>
      <c r="G26" s="36">
        <v>2</v>
      </c>
      <c r="H26" s="38">
        <f>VLOOKUP($C26,[1]CUOTAS!$E$2:$AG$45,29,0)</f>
        <v>1</v>
      </c>
      <c r="I26" s="35">
        <v>50</v>
      </c>
    </row>
    <row r="27" spans="1:9" ht="18" customHeight="1" thickBot="1" x14ac:dyDescent="0.3">
      <c r="A27" s="30">
        <v>4</v>
      </c>
      <c r="B27" s="32" t="s">
        <v>44</v>
      </c>
      <c r="C27" s="32" t="s">
        <v>48</v>
      </c>
      <c r="D27" s="33">
        <f>VLOOKUP($C27,[1]CUOTAS!$E$2:$AG$45,11,0)</f>
        <v>2500</v>
      </c>
      <c r="E27" s="33">
        <f>VLOOKUP($C27,[1]CUOTAS!$E$2:$AG$45,12,0)</f>
        <v>-4841.38</v>
      </c>
      <c r="F27" s="35">
        <v>30</v>
      </c>
      <c r="G27" s="36">
        <v>2</v>
      </c>
      <c r="H27" s="38">
        <f>VLOOKUP($C27,[1]CUOTAS!$E$2:$AG$45,29,0)</f>
        <v>2</v>
      </c>
      <c r="I27" s="35">
        <v>50</v>
      </c>
    </row>
    <row r="28" spans="1:9" ht="18" customHeight="1" thickBot="1" x14ac:dyDescent="0.3">
      <c r="A28" s="30">
        <v>4</v>
      </c>
      <c r="B28" s="32" t="s">
        <v>44</v>
      </c>
      <c r="C28" s="32" t="s">
        <v>69</v>
      </c>
      <c r="D28" s="33">
        <f>VLOOKUP($C28,[1]CUOTAS!$E$2:$AG$45,11,0)</f>
        <v>2500</v>
      </c>
      <c r="E28" s="33">
        <f>VLOOKUP($C28,[1]CUOTAS!$E$2:$AG$45,12,0)</f>
        <v>0</v>
      </c>
      <c r="F28" s="35">
        <v>30</v>
      </c>
      <c r="G28" s="36">
        <v>2</v>
      </c>
      <c r="H28" s="38">
        <f>VLOOKUP($C28,[1]CUOTAS!$E$2:$AG$45,29,0)</f>
        <v>0</v>
      </c>
      <c r="I28" s="35">
        <v>50</v>
      </c>
    </row>
    <row r="29" spans="1:9" ht="18" customHeight="1" thickBot="1" x14ac:dyDescent="0.3">
      <c r="A29" s="30">
        <v>4</v>
      </c>
      <c r="B29" s="32" t="s">
        <v>44</v>
      </c>
      <c r="C29" s="32" t="s">
        <v>49</v>
      </c>
      <c r="D29" s="33">
        <f>VLOOKUP($C29,[1]CUOTAS!$E$2:$AG$45,11,0)</f>
        <v>2500</v>
      </c>
      <c r="E29" s="33">
        <f>VLOOKUP($C29,[1]CUOTAS!$E$2:$AG$45,12,0)</f>
        <v>0</v>
      </c>
      <c r="F29" s="35">
        <v>30</v>
      </c>
      <c r="G29" s="36">
        <v>2</v>
      </c>
      <c r="H29" s="38">
        <f>VLOOKUP($C29,[1]CUOTAS!$E$2:$AG$45,29,0)</f>
        <v>0</v>
      </c>
      <c r="I29" s="35">
        <v>50</v>
      </c>
    </row>
    <row r="30" spans="1:9" ht="18" customHeight="1" thickBot="1" x14ac:dyDescent="0.3">
      <c r="A30" s="30">
        <v>4</v>
      </c>
      <c r="B30" s="32" t="s">
        <v>44</v>
      </c>
      <c r="C30" s="32" t="s">
        <v>50</v>
      </c>
      <c r="D30" s="33">
        <f>VLOOKUP($C30,[1]CUOTAS!$E$2:$AG$45,11,0)</f>
        <v>2500</v>
      </c>
      <c r="E30" s="33">
        <f>VLOOKUP($C30,[1]CUOTAS!$E$2:$AG$45,12,0)</f>
        <v>-29768</v>
      </c>
      <c r="F30" s="35">
        <v>30</v>
      </c>
      <c r="G30" s="36">
        <v>2</v>
      </c>
      <c r="H30" s="38">
        <f>VLOOKUP($C30,[1]CUOTAS!$E$2:$AG$45,29,0)</f>
        <v>3</v>
      </c>
      <c r="I30" s="35">
        <v>50</v>
      </c>
    </row>
    <row r="31" spans="1:9" ht="18" customHeight="1" thickBot="1" x14ac:dyDescent="0.3">
      <c r="A31" s="30">
        <v>4</v>
      </c>
      <c r="B31" s="32" t="s">
        <v>44</v>
      </c>
      <c r="C31" s="32" t="s">
        <v>51</v>
      </c>
      <c r="D31" s="33">
        <f>VLOOKUP($C31,[1]CUOTAS!$E$2:$AG$45,11,0)</f>
        <v>2500</v>
      </c>
      <c r="E31" s="33">
        <f>VLOOKUP($C31,[1]CUOTAS!$E$2:$AG$45,12,0)</f>
        <v>0</v>
      </c>
      <c r="F31" s="35">
        <v>30</v>
      </c>
      <c r="G31" s="36">
        <v>2</v>
      </c>
      <c r="H31" s="38">
        <f>VLOOKUP($C31,[1]CUOTAS!$E$2:$AG$45,29,0)</f>
        <v>0</v>
      </c>
      <c r="I31" s="35">
        <v>50</v>
      </c>
    </row>
    <row r="32" spans="1:9" ht="18" customHeight="1" thickBot="1" x14ac:dyDescent="0.3">
      <c r="A32" s="30">
        <v>4</v>
      </c>
      <c r="B32" s="32" t="s">
        <v>44</v>
      </c>
      <c r="C32" s="32" t="s">
        <v>52</v>
      </c>
      <c r="D32" s="33">
        <f>VLOOKUP($C32,[1]CUOTAS!$E$2:$AG$45,11,0)</f>
        <v>2500</v>
      </c>
      <c r="E32" s="33">
        <f>VLOOKUP($C32,[1]CUOTAS!$E$2:$AG$45,12,0)</f>
        <v>3865.8969999999999</v>
      </c>
      <c r="F32" s="35">
        <v>30</v>
      </c>
      <c r="G32" s="36">
        <v>2</v>
      </c>
      <c r="H32" s="38">
        <f>VLOOKUP($C32,[1]CUOTAS!$E$2:$AG$45,29,0)</f>
        <v>2</v>
      </c>
      <c r="I32" s="35">
        <v>50</v>
      </c>
    </row>
    <row r="33" spans="1:9" ht="18" customHeight="1" thickBot="1" x14ac:dyDescent="0.3">
      <c r="A33" s="30">
        <v>4</v>
      </c>
      <c r="B33" s="32" t="s">
        <v>44</v>
      </c>
      <c r="C33" s="32" t="s">
        <v>53</v>
      </c>
      <c r="D33" s="33">
        <f>VLOOKUP($C33,[1]CUOTAS!$E$2:$AG$45,11,0)</f>
        <v>9676.5625</v>
      </c>
      <c r="E33" s="33">
        <f>VLOOKUP($C33,[1]CUOTAS!$E$2:$AG$45,12,0)</f>
        <v>-126</v>
      </c>
      <c r="F33" s="35">
        <v>30</v>
      </c>
      <c r="G33" s="36">
        <v>3</v>
      </c>
      <c r="H33" s="38">
        <f>VLOOKUP($C33,[1]CUOTAS!$E$2:$AG$45,29,0)</f>
        <v>1</v>
      </c>
      <c r="I33" s="35">
        <v>50</v>
      </c>
    </row>
    <row r="34" spans="1:9" ht="18" customHeight="1" thickBot="1" x14ac:dyDescent="0.3">
      <c r="A34" s="30">
        <v>4</v>
      </c>
      <c r="B34" s="32" t="s">
        <v>44</v>
      </c>
      <c r="C34" s="32" t="s">
        <v>54</v>
      </c>
      <c r="D34" s="33">
        <f>VLOOKUP($C34,[1]CUOTAS!$E$2:$AG$45,11,0)</f>
        <v>2500</v>
      </c>
      <c r="E34" s="33">
        <f>VLOOKUP($C34,[1]CUOTAS!$E$2:$AG$45,12,0)</f>
        <v>2266</v>
      </c>
      <c r="F34" s="35">
        <v>30</v>
      </c>
      <c r="G34" s="36">
        <v>3</v>
      </c>
      <c r="H34" s="38">
        <f>VLOOKUP($C34,[1]CUOTAS!$E$2:$AG$45,29,0)</f>
        <v>2</v>
      </c>
      <c r="I34" s="35">
        <v>50</v>
      </c>
    </row>
    <row r="35" spans="1:9" ht="18" customHeight="1" thickBot="1" x14ac:dyDescent="0.3">
      <c r="A35" s="30">
        <v>4</v>
      </c>
      <c r="B35" s="32" t="s">
        <v>44</v>
      </c>
      <c r="C35" s="32" t="s">
        <v>55</v>
      </c>
      <c r="D35" s="33">
        <f>VLOOKUP($C35,[1]CUOTAS!$E$2:$AG$45,11,0)</f>
        <v>2500</v>
      </c>
      <c r="E35" s="33">
        <f>VLOOKUP($C35,[1]CUOTAS!$E$2:$AG$45,12,0)</f>
        <v>1230</v>
      </c>
      <c r="F35" s="35">
        <v>30</v>
      </c>
      <c r="G35" s="36">
        <v>3</v>
      </c>
      <c r="H35" s="38">
        <f>VLOOKUP($C35,[1]CUOTAS!$E$2:$AG$45,29,0)</f>
        <v>2</v>
      </c>
      <c r="I35" s="35">
        <v>50</v>
      </c>
    </row>
    <row r="36" spans="1:9" ht="18" customHeight="1" thickBot="1" x14ac:dyDescent="0.3">
      <c r="A36" s="30">
        <v>4</v>
      </c>
      <c r="B36" s="32" t="s">
        <v>56</v>
      </c>
      <c r="C36" s="32" t="s">
        <v>57</v>
      </c>
      <c r="D36" s="33">
        <f>VLOOKUP($C36,[1]CUOTAS!$E$2:$AG$45,11,0)</f>
        <v>2500</v>
      </c>
      <c r="E36" s="33">
        <f>VLOOKUP($C36,[1]CUOTAS!$E$2:$AG$45,12,0)</f>
        <v>-404</v>
      </c>
      <c r="F36" s="35">
        <v>30</v>
      </c>
      <c r="G36" s="36">
        <v>2</v>
      </c>
      <c r="H36" s="38">
        <f>VLOOKUP($C36,[1]CUOTAS!$E$2:$AG$45,29,0)</f>
        <v>4</v>
      </c>
      <c r="I36" s="35">
        <v>50</v>
      </c>
    </row>
    <row r="37" spans="1:9" ht="18" customHeight="1" thickBot="1" x14ac:dyDescent="0.3">
      <c r="A37" s="30">
        <v>4</v>
      </c>
      <c r="B37" s="32" t="s">
        <v>56</v>
      </c>
      <c r="C37" s="32" t="s">
        <v>58</v>
      </c>
      <c r="D37" s="33">
        <f>VLOOKUP($C37,[1]CUOTAS!$E$2:$AG$45,11,0)</f>
        <v>2500</v>
      </c>
      <c r="E37" s="33">
        <f>VLOOKUP($C37,[1]CUOTAS!$E$2:$AG$45,12,0)</f>
        <v>269</v>
      </c>
      <c r="F37" s="35">
        <v>30</v>
      </c>
      <c r="G37" s="36">
        <v>2</v>
      </c>
      <c r="H37" s="38">
        <f>VLOOKUP($C37,[1]CUOTAS!$E$2:$AG$45,29,0)</f>
        <v>1</v>
      </c>
      <c r="I37" s="35">
        <v>50</v>
      </c>
    </row>
    <row r="38" spans="1:9" ht="18" customHeight="1" thickBot="1" x14ac:dyDescent="0.3">
      <c r="A38" s="30">
        <v>4</v>
      </c>
      <c r="B38" s="32" t="s">
        <v>56</v>
      </c>
      <c r="C38" s="32" t="s">
        <v>59</v>
      </c>
      <c r="D38" s="33">
        <f>VLOOKUP($C38,[1]CUOTAS!$E$2:$AG$45,11,0)</f>
        <v>8041.25</v>
      </c>
      <c r="E38" s="33">
        <f>VLOOKUP($C38,[1]CUOTAS!$E$2:$AG$45,12,0)</f>
        <v>1310.345</v>
      </c>
      <c r="F38" s="35">
        <v>30</v>
      </c>
      <c r="G38" s="36">
        <v>2</v>
      </c>
      <c r="H38" s="38">
        <f>VLOOKUP($C38,[1]CUOTAS!$E$2:$AG$45,29,0)</f>
        <v>1</v>
      </c>
      <c r="I38" s="35">
        <v>50</v>
      </c>
    </row>
    <row r="39" spans="1:9" ht="18" customHeight="1" thickBot="1" x14ac:dyDescent="0.3">
      <c r="A39" s="30">
        <v>4</v>
      </c>
      <c r="B39" s="32" t="s">
        <v>56</v>
      </c>
      <c r="C39" s="32" t="s">
        <v>60</v>
      </c>
      <c r="D39" s="33">
        <f>VLOOKUP($C39,[1]CUOTAS!$E$2:$AG$45,11,0)</f>
        <v>2500</v>
      </c>
      <c r="E39" s="33">
        <f>VLOOKUP($C39,[1]CUOTAS!$E$2:$AG$45,12,0)</f>
        <v>0</v>
      </c>
      <c r="F39" s="35">
        <v>30</v>
      </c>
      <c r="G39" s="36">
        <v>2</v>
      </c>
      <c r="H39" s="38">
        <f>VLOOKUP($C39,[1]CUOTAS!$E$2:$AG$45,29,0)</f>
        <v>0</v>
      </c>
      <c r="I39" s="35">
        <v>50</v>
      </c>
    </row>
    <row r="40" spans="1:9" ht="18" customHeight="1" thickBot="1" x14ac:dyDescent="0.3">
      <c r="A40" s="30">
        <v>4</v>
      </c>
      <c r="B40" s="32" t="s">
        <v>56</v>
      </c>
      <c r="C40" s="32" t="s">
        <v>61</v>
      </c>
      <c r="D40" s="33">
        <f>VLOOKUP($C40,[1]CUOTAS!$E$2:$AG$45,11,0)</f>
        <v>2500</v>
      </c>
      <c r="E40" s="33">
        <f>VLOOKUP($C40,[1]CUOTAS!$E$2:$AG$45,12,0)</f>
        <v>-8994</v>
      </c>
      <c r="F40" s="35">
        <v>30</v>
      </c>
      <c r="G40" s="36">
        <v>2</v>
      </c>
      <c r="H40" s="38">
        <f>VLOOKUP($C40,[1]CUOTAS!$E$2:$AG$45,29,0)</f>
        <v>2</v>
      </c>
      <c r="I40" s="35">
        <v>50</v>
      </c>
    </row>
    <row r="41" spans="1:9" ht="18" customHeight="1" thickBot="1" x14ac:dyDescent="0.3">
      <c r="A41" s="30">
        <v>4</v>
      </c>
      <c r="B41" s="32" t="s">
        <v>56</v>
      </c>
      <c r="C41" s="32" t="s">
        <v>62</v>
      </c>
      <c r="D41" s="33">
        <f>VLOOKUP($C41,[1]CUOTAS!$E$2:$AG$45,11,0)</f>
        <v>2500</v>
      </c>
      <c r="E41" s="33">
        <f>VLOOKUP($C41,[1]CUOTAS!$E$2:$AG$45,12,0)</f>
        <v>1310.345</v>
      </c>
      <c r="F41" s="35">
        <v>30</v>
      </c>
      <c r="G41" s="36">
        <v>2</v>
      </c>
      <c r="H41" s="38">
        <f>VLOOKUP($C41,[1]CUOTAS!$E$2:$AG$45,29,0)</f>
        <v>1</v>
      </c>
      <c r="I41" s="35">
        <v>50</v>
      </c>
    </row>
    <row r="42" spans="1:9" ht="18" customHeight="1" thickBot="1" x14ac:dyDescent="0.3">
      <c r="A42" s="30">
        <v>4</v>
      </c>
      <c r="B42" s="32" t="s">
        <v>56</v>
      </c>
      <c r="C42" s="32" t="s">
        <v>63</v>
      </c>
      <c r="D42" s="33">
        <f>VLOOKUP($C42,[1]CUOTAS!$E$2:$AG$45,11,0)</f>
        <v>4374.375</v>
      </c>
      <c r="E42" s="33">
        <f>VLOOKUP($C42,[1]CUOTAS!$E$2:$AG$45,12,0)</f>
        <v>5398</v>
      </c>
      <c r="F42" s="35">
        <v>30</v>
      </c>
      <c r="G42" s="36">
        <v>2</v>
      </c>
      <c r="H42" s="38">
        <f>VLOOKUP($C42,[1]CUOTAS!$E$2:$AG$45,29,0)</f>
        <v>1</v>
      </c>
      <c r="I42" s="35">
        <v>50</v>
      </c>
    </row>
    <row r="43" spans="1:9" ht="18" customHeight="1" thickBot="1" x14ac:dyDescent="0.3">
      <c r="A43" s="30">
        <v>4</v>
      </c>
      <c r="B43" s="32" t="s">
        <v>56</v>
      </c>
      <c r="C43" s="32" t="s">
        <v>64</v>
      </c>
      <c r="D43" s="33">
        <f>VLOOKUP($C43,[1]CUOTAS!$E$2:$AG$45,11,0)</f>
        <v>7343.4375</v>
      </c>
      <c r="E43" s="33">
        <f>VLOOKUP($C43,[1]CUOTAS!$E$2:$AG$45,12,0)</f>
        <v>-885</v>
      </c>
      <c r="F43" s="35">
        <v>30</v>
      </c>
      <c r="G43" s="36">
        <v>2</v>
      </c>
      <c r="H43" s="38">
        <f>VLOOKUP($C43,[1]CUOTAS!$E$2:$AG$45,29,0)</f>
        <v>1</v>
      </c>
      <c r="I43" s="35">
        <v>50</v>
      </c>
    </row>
    <row r="44" spans="1:9" ht="18" customHeight="1" thickBot="1" x14ac:dyDescent="0.3">
      <c r="A44" s="30">
        <v>4</v>
      </c>
      <c r="B44" s="32" t="s">
        <v>56</v>
      </c>
      <c r="C44" s="32" t="s">
        <v>65</v>
      </c>
      <c r="D44" s="33">
        <f>VLOOKUP($C44,[1]CUOTAS!$E$2:$AG$45,11,0)</f>
        <v>2500</v>
      </c>
      <c r="E44" s="33">
        <f>VLOOKUP($C44,[1]CUOTAS!$E$2:$AG$45,12,0)</f>
        <v>863</v>
      </c>
      <c r="F44" s="35">
        <v>30</v>
      </c>
      <c r="G44" s="36">
        <v>2</v>
      </c>
      <c r="H44" s="38">
        <f>VLOOKUP($C44,[1]CUOTAS!$E$2:$AG$45,29,0)</f>
        <v>4</v>
      </c>
      <c r="I44" s="35">
        <v>50</v>
      </c>
    </row>
    <row r="45" spans="1:9" ht="18" customHeight="1" x14ac:dyDescent="0.25">
      <c r="A45" s="30">
        <v>4</v>
      </c>
      <c r="B45" s="32" t="s">
        <v>56</v>
      </c>
      <c r="C45" s="32" t="s">
        <v>66</v>
      </c>
      <c r="D45" s="33">
        <f>VLOOKUP($C45,[1]CUOTAS!$E$2:$AG$45,11,0)</f>
        <v>16854.353125000001</v>
      </c>
      <c r="E45" s="33">
        <f>VLOOKUP($C45,[1]CUOTAS!$E$2:$AG$45,12,0)</f>
        <v>0</v>
      </c>
      <c r="F45" s="35">
        <v>30</v>
      </c>
      <c r="G45" s="36">
        <v>3</v>
      </c>
      <c r="H45" s="38">
        <f>VLOOKUP($C45,[1]CUOTAS!$E$2:$AG$45,29,0)</f>
        <v>0</v>
      </c>
      <c r="I45" s="35">
        <v>50</v>
      </c>
    </row>
    <row r="46" spans="1:9" ht="15.75" customHeight="1" x14ac:dyDescent="0.25"/>
    <row r="47" spans="1:9" ht="15.75" customHeight="1" x14ac:dyDescent="0.25">
      <c r="D47" s="34">
        <f>SUM(D2:D46)</f>
        <v>429763.24312500004</v>
      </c>
      <c r="E47" s="34">
        <f>SUM(E2:E46)</f>
        <v>302516.75899999996</v>
      </c>
    </row>
    <row r="48" spans="1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  <headerFooter>
    <oddFooter>&amp;C000000&amp;P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showGridLines="0" workbookViewId="0">
      <selection activeCell="B11" sqref="B11"/>
    </sheetView>
  </sheetViews>
  <sheetFormatPr baseColWidth="10" defaultColWidth="12.59765625" defaultRowHeight="15" customHeight="1" x14ac:dyDescent="0.25"/>
  <cols>
    <col min="1" max="1" width="9.3984375" customWidth="1"/>
    <col min="2" max="2" width="42" customWidth="1"/>
    <col min="3" max="3" width="31.3984375" customWidth="1"/>
    <col min="4" max="4" width="11.8984375" customWidth="1"/>
    <col min="5" max="5" width="9.3984375" customWidth="1"/>
    <col min="6" max="6" width="12.59765625" customWidth="1"/>
  </cols>
  <sheetData>
    <row r="1" spans="1:5" ht="15.75" customHeight="1" x14ac:dyDescent="0.25">
      <c r="A1" s="4" t="s">
        <v>3</v>
      </c>
      <c r="B1" s="5" t="s">
        <v>4</v>
      </c>
      <c r="C1" s="5" t="s">
        <v>5</v>
      </c>
      <c r="D1" s="5" t="s">
        <v>6</v>
      </c>
      <c r="E1" s="6"/>
    </row>
    <row r="2" spans="1:5" ht="100.5" customHeight="1" x14ac:dyDescent="0.25">
      <c r="A2" s="7" t="s">
        <v>7</v>
      </c>
      <c r="B2" s="8" t="s">
        <v>8</v>
      </c>
      <c r="C2" s="9" t="s">
        <v>9</v>
      </c>
      <c r="D2" s="10">
        <v>70</v>
      </c>
      <c r="E2" s="11"/>
    </row>
    <row r="3" spans="1:5" ht="99" customHeight="1" x14ac:dyDescent="0.3">
      <c r="A3" s="7" t="s">
        <v>10</v>
      </c>
      <c r="B3" s="12" t="s">
        <v>11</v>
      </c>
      <c r="C3" s="13" t="s">
        <v>12</v>
      </c>
      <c r="D3" s="14">
        <v>10</v>
      </c>
      <c r="E3" s="11"/>
    </row>
    <row r="4" spans="1:5" ht="39" customHeight="1" x14ac:dyDescent="0.3">
      <c r="A4" s="7" t="s">
        <v>13</v>
      </c>
      <c r="B4" s="15"/>
      <c r="C4" s="14"/>
      <c r="D4" s="14">
        <v>10</v>
      </c>
      <c r="E4" s="11"/>
    </row>
    <row r="5" spans="1:5" ht="39" customHeight="1" x14ac:dyDescent="0.3">
      <c r="A5" s="7" t="s">
        <v>14</v>
      </c>
      <c r="B5" s="16" t="s">
        <v>15</v>
      </c>
      <c r="C5" s="14"/>
      <c r="D5" s="14">
        <v>10</v>
      </c>
      <c r="E5" s="11"/>
    </row>
    <row r="6" spans="1:5" ht="35.25" customHeight="1" x14ac:dyDescent="0.3">
      <c r="A6" s="17" t="s">
        <v>16</v>
      </c>
      <c r="B6" s="18" t="s">
        <v>17</v>
      </c>
      <c r="C6" s="14"/>
      <c r="D6" s="14">
        <v>10</v>
      </c>
      <c r="E6" s="11"/>
    </row>
    <row r="7" spans="1:5" ht="14.25" customHeight="1" x14ac:dyDescent="0.25">
      <c r="A7" s="19"/>
      <c r="B7" s="11"/>
      <c r="C7" s="11"/>
      <c r="D7" s="11"/>
      <c r="E7" s="11"/>
    </row>
    <row r="8" spans="1:5" ht="14.25" customHeight="1" x14ac:dyDescent="0.25">
      <c r="A8" s="11"/>
      <c r="B8" s="11"/>
      <c r="C8" s="11"/>
      <c r="D8" s="11"/>
      <c r="E8" s="11"/>
    </row>
    <row r="9" spans="1:5" ht="14.25" customHeight="1" x14ac:dyDescent="0.25">
      <c r="A9" s="20"/>
      <c r="B9" s="11"/>
      <c r="C9" s="11"/>
      <c r="D9" s="11"/>
      <c r="E9" s="11"/>
    </row>
    <row r="10" spans="1:5" ht="15.75" customHeight="1" x14ac:dyDescent="0.3">
      <c r="A10" s="39" t="s">
        <v>18</v>
      </c>
      <c r="B10" s="40"/>
      <c r="C10" s="40"/>
      <c r="D10" s="41"/>
      <c r="E10" s="11"/>
    </row>
    <row r="11" spans="1:5" ht="15.75" customHeight="1" x14ac:dyDescent="0.3">
      <c r="A11" s="21" t="s">
        <v>3</v>
      </c>
      <c r="B11" s="22" t="s">
        <v>19</v>
      </c>
      <c r="C11" s="22" t="s">
        <v>20</v>
      </c>
      <c r="D11" s="23"/>
      <c r="E11" s="6"/>
    </row>
    <row r="12" spans="1:5" ht="78" customHeight="1" x14ac:dyDescent="0.25">
      <c r="A12" s="7" t="s">
        <v>7</v>
      </c>
      <c r="B12" s="24">
        <v>5</v>
      </c>
      <c r="C12" s="42" t="s">
        <v>21</v>
      </c>
      <c r="D12" s="19"/>
      <c r="E12" s="11"/>
    </row>
    <row r="13" spans="1:5" ht="78" customHeight="1" x14ac:dyDescent="0.25">
      <c r="A13" s="7" t="s">
        <v>10</v>
      </c>
      <c r="B13" s="25">
        <v>5</v>
      </c>
      <c r="C13" s="43"/>
      <c r="D13" s="11"/>
      <c r="E13" s="11"/>
    </row>
    <row r="14" spans="1:5" ht="78" customHeight="1" x14ac:dyDescent="0.25">
      <c r="A14" s="7" t="s">
        <v>13</v>
      </c>
      <c r="B14" s="25">
        <v>5</v>
      </c>
      <c r="C14" s="43"/>
      <c r="D14" s="11"/>
      <c r="E14" s="11"/>
    </row>
    <row r="15" spans="1:5" ht="78" customHeight="1" x14ac:dyDescent="0.25">
      <c r="A15" s="7" t="s">
        <v>14</v>
      </c>
      <c r="B15" s="25">
        <v>5</v>
      </c>
      <c r="C15" s="43"/>
      <c r="D15" s="11"/>
      <c r="E15" s="11"/>
    </row>
    <row r="16" spans="1:5" ht="78" customHeight="1" x14ac:dyDescent="0.25">
      <c r="A16" s="26" t="s">
        <v>16</v>
      </c>
      <c r="B16" s="27">
        <v>5</v>
      </c>
      <c r="C16" s="44"/>
      <c r="D16" s="11"/>
      <c r="E16" s="11"/>
    </row>
    <row r="17" ht="13.8" x14ac:dyDescent="0.25"/>
    <row r="18" ht="13.8" x14ac:dyDescent="0.25"/>
    <row r="19" ht="13.8" x14ac:dyDescent="0.25"/>
    <row r="20" ht="13.8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A10:D10"/>
    <mergeCell ref="C12:C16"/>
  </mergeCells>
  <pageMargins left="0.7" right="0.7" top="0.75" bottom="0.75" header="0" footer="0"/>
  <pageSetup orientation="landscape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CUOTAS</vt:lpstr>
      <vt:lpstr>KPIS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Antonio Mercado Saenz</dc:creator>
  <cp:lastModifiedBy>Ricardo Antonio Mercado Saenz</cp:lastModifiedBy>
  <dcterms:created xsi:type="dcterms:W3CDTF">2021-02-16T23:32:15Z</dcterms:created>
  <dcterms:modified xsi:type="dcterms:W3CDTF">2024-03-31T18:36:29Z</dcterms:modified>
</cp:coreProperties>
</file>