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cas\Desktop\"/>
    </mc:Choice>
  </mc:AlternateContent>
  <xr:revisionPtr revIDLastSave="0" documentId="13_ncr:1_{B03F6646-092A-4DBA-9E08-E913BADC7B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VANCES" sheetId="2" r:id="rId1"/>
    <sheet name="BD" sheetId="3" r:id="rId2"/>
    <sheet name="Hoja9" sheetId="10" r:id="rId3"/>
    <sheet name="sortEo por semana" sheetId="4" r:id="rId4"/>
    <sheet name="VTA 2DA" sheetId="14" state="hidden" r:id="rId5"/>
    <sheet name="2DA DEFW" sheetId="15" state="hidden" r:id="rId6"/>
    <sheet name="VTA 1RA J" sheetId="6" state="hidden" r:id="rId7"/>
    <sheet name="Hoja2" sheetId="13" state="hidden" r:id="rId8"/>
    <sheet name="VTA 2DA J" sheetId="7" state="hidden" r:id="rId9"/>
    <sheet name="j2" sheetId="12" state="hidden" r:id="rId10"/>
    <sheet name="nuevo J1 VTA" sheetId="16" r:id="rId11"/>
    <sheet name="NUEVO J1 PROV" sheetId="17" r:id="rId12"/>
    <sheet name="NUEVO J2 VTA" sheetId="18" r:id="rId13"/>
    <sheet name="NUEVO J2 PROV" sheetId="19" r:id="rId14"/>
    <sheet name="NUEVO J3 VTA" sheetId="20" r:id="rId15"/>
    <sheet name="NUEVO J3 PROV" sheetId="21" r:id="rId16"/>
    <sheet name="NUEVO J4 VTA" sheetId="22" r:id="rId17"/>
    <sheet name="NUEVO J4 PROV" sheetId="23" r:id="rId18"/>
  </sheets>
  <definedNames>
    <definedName name="_xlnm._FilterDatabase" localSheetId="1" hidden="1">BD!$A$1:$AY$55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35" i="3" l="1"/>
  <c r="AS35" i="3"/>
  <c r="AR35" i="3"/>
  <c r="AO35" i="3"/>
  <c r="AP35" i="3" s="1"/>
  <c r="AM35" i="3"/>
  <c r="AJ35" i="3"/>
  <c r="AK35" i="3" s="1"/>
  <c r="AH35" i="3"/>
  <c r="AE35" i="3"/>
  <c r="AF35" i="3" s="1"/>
  <c r="AC35" i="3"/>
  <c r="Z35" i="3"/>
  <c r="AA35" i="3" s="1"/>
  <c r="X35" i="3"/>
  <c r="U35" i="3"/>
  <c r="V35" i="3" s="1"/>
  <c r="S35" i="3"/>
  <c r="P35" i="3"/>
  <c r="Q35" i="3" s="1"/>
  <c r="N35" i="3"/>
  <c r="K35" i="3"/>
  <c r="L35" i="3" s="1"/>
  <c r="I35" i="3"/>
  <c r="F35" i="3"/>
  <c r="G35" i="3" s="1"/>
  <c r="AV11" i="3"/>
  <c r="AS11" i="3"/>
  <c r="AR11" i="3"/>
  <c r="AO11" i="3"/>
  <c r="AP11" i="3" s="1"/>
  <c r="AM11" i="3"/>
  <c r="AJ11" i="3"/>
  <c r="AK11" i="3" s="1"/>
  <c r="AH11" i="3"/>
  <c r="AE11" i="3"/>
  <c r="AF11" i="3" s="1"/>
  <c r="AC11" i="3"/>
  <c r="Z11" i="3"/>
  <c r="AA11" i="3" s="1"/>
  <c r="X11" i="3"/>
  <c r="U11" i="3"/>
  <c r="V11" i="3" s="1"/>
  <c r="S11" i="3"/>
  <c r="P11" i="3"/>
  <c r="Q11" i="3" s="1"/>
  <c r="N11" i="3"/>
  <c r="K11" i="3"/>
  <c r="L11" i="3" s="1"/>
  <c r="I11" i="3"/>
  <c r="F11" i="3"/>
  <c r="G11" i="3" s="1"/>
  <c r="AV55" i="3"/>
  <c r="AW55" i="3" s="1"/>
  <c r="AS55" i="3"/>
  <c r="AR55" i="3"/>
  <c r="AO55" i="3"/>
  <c r="AP55" i="3" s="1"/>
  <c r="AM55" i="3"/>
  <c r="AJ55" i="3"/>
  <c r="AK55" i="3" s="1"/>
  <c r="AH55" i="3"/>
  <c r="AE55" i="3"/>
  <c r="AF55" i="3" s="1"/>
  <c r="AC55" i="3"/>
  <c r="Z55" i="3"/>
  <c r="AA55" i="3" s="1"/>
  <c r="X55" i="3"/>
  <c r="U55" i="3"/>
  <c r="V55" i="3" s="1"/>
  <c r="S55" i="3"/>
  <c r="P55" i="3"/>
  <c r="Q55" i="3" s="1"/>
  <c r="N55" i="3"/>
  <c r="K55" i="3"/>
  <c r="L55" i="3" s="1"/>
  <c r="I55" i="3"/>
  <c r="F55" i="3"/>
  <c r="G55" i="3" s="1"/>
  <c r="AV10" i="3"/>
  <c r="AS10" i="3"/>
  <c r="AR10" i="3"/>
  <c r="AO10" i="3"/>
  <c r="AP10" i="3" s="1"/>
  <c r="AM10" i="3"/>
  <c r="AJ10" i="3"/>
  <c r="AK10" i="3" s="1"/>
  <c r="AH10" i="3"/>
  <c r="AE10" i="3"/>
  <c r="AF10" i="3" s="1"/>
  <c r="AC10" i="3"/>
  <c r="Z10" i="3"/>
  <c r="AA10" i="3" s="1"/>
  <c r="X10" i="3"/>
  <c r="U10" i="3"/>
  <c r="V10" i="3" s="1"/>
  <c r="S10" i="3"/>
  <c r="P10" i="3"/>
  <c r="Q10" i="3" s="1"/>
  <c r="N10" i="3"/>
  <c r="K10" i="3"/>
  <c r="L10" i="3" s="1"/>
  <c r="I10" i="3"/>
  <c r="F10" i="3"/>
  <c r="G10" i="3" s="1"/>
  <c r="AV54" i="3"/>
  <c r="AW54" i="3" s="1"/>
  <c r="AS54" i="3"/>
  <c r="AR54" i="3"/>
  <c r="AO54" i="3"/>
  <c r="AP54" i="3" s="1"/>
  <c r="AM54" i="3"/>
  <c r="AJ54" i="3"/>
  <c r="AK54" i="3" s="1"/>
  <c r="AH54" i="3"/>
  <c r="AE54" i="3"/>
  <c r="AF54" i="3" s="1"/>
  <c r="AC54" i="3"/>
  <c r="Z54" i="3"/>
  <c r="AA54" i="3" s="1"/>
  <c r="X54" i="3"/>
  <c r="U54" i="3"/>
  <c r="V54" i="3" s="1"/>
  <c r="S54" i="3"/>
  <c r="P54" i="3"/>
  <c r="Q54" i="3" s="1"/>
  <c r="N54" i="3"/>
  <c r="K54" i="3"/>
  <c r="L54" i="3" s="1"/>
  <c r="I54" i="3"/>
  <c r="F54" i="3"/>
  <c r="G54" i="3" s="1"/>
  <c r="AV34" i="3"/>
  <c r="AS34" i="3"/>
  <c r="AR34" i="3"/>
  <c r="AO34" i="3"/>
  <c r="AP34" i="3" s="1"/>
  <c r="AM34" i="3"/>
  <c r="AJ34" i="3"/>
  <c r="AK34" i="3" s="1"/>
  <c r="AH34" i="3"/>
  <c r="AE34" i="3"/>
  <c r="AF34" i="3" s="1"/>
  <c r="AC34" i="3"/>
  <c r="Z34" i="3"/>
  <c r="AA34" i="3" s="1"/>
  <c r="X34" i="3"/>
  <c r="U34" i="3"/>
  <c r="V34" i="3" s="1"/>
  <c r="S34" i="3"/>
  <c r="P34" i="3"/>
  <c r="Q34" i="3" s="1"/>
  <c r="N34" i="3"/>
  <c r="K34" i="3"/>
  <c r="L34" i="3" s="1"/>
  <c r="I34" i="3"/>
  <c r="F34" i="3"/>
  <c r="G34" i="3" s="1"/>
  <c r="AV33" i="3"/>
  <c r="AW33" i="3" s="1"/>
  <c r="AS33" i="3"/>
  <c r="AR33" i="3"/>
  <c r="AO33" i="3"/>
  <c r="AP33" i="3" s="1"/>
  <c r="AM33" i="3"/>
  <c r="AJ33" i="3"/>
  <c r="AK33" i="3" s="1"/>
  <c r="AH33" i="3"/>
  <c r="AE33" i="3"/>
  <c r="AF33" i="3" s="1"/>
  <c r="AC33" i="3"/>
  <c r="Z33" i="3"/>
  <c r="AA33" i="3" s="1"/>
  <c r="X33" i="3"/>
  <c r="U33" i="3"/>
  <c r="V33" i="3" s="1"/>
  <c r="S33" i="3"/>
  <c r="P33" i="3"/>
  <c r="Q33" i="3" s="1"/>
  <c r="N33" i="3"/>
  <c r="K33" i="3"/>
  <c r="L33" i="3" s="1"/>
  <c r="I33" i="3"/>
  <c r="F33" i="3"/>
  <c r="G33" i="3" s="1"/>
  <c r="AV47" i="3"/>
  <c r="AS47" i="3"/>
  <c r="AR47" i="3"/>
  <c r="AO47" i="3"/>
  <c r="AP47" i="3" s="1"/>
  <c r="AM47" i="3"/>
  <c r="AJ47" i="3"/>
  <c r="AK47" i="3" s="1"/>
  <c r="AH47" i="3"/>
  <c r="AE47" i="3"/>
  <c r="AF47" i="3" s="1"/>
  <c r="AC47" i="3"/>
  <c r="Z47" i="3"/>
  <c r="AA47" i="3" s="1"/>
  <c r="X47" i="3"/>
  <c r="U47" i="3"/>
  <c r="V47" i="3" s="1"/>
  <c r="S47" i="3"/>
  <c r="P47" i="3"/>
  <c r="Q47" i="3" s="1"/>
  <c r="N47" i="3"/>
  <c r="K47" i="3"/>
  <c r="L47" i="3" s="1"/>
  <c r="I47" i="3"/>
  <c r="F47" i="3"/>
  <c r="G47" i="3" s="1"/>
  <c r="AV9" i="3"/>
  <c r="AW9" i="3" s="1"/>
  <c r="AS9" i="3"/>
  <c r="AR9" i="3"/>
  <c r="AO9" i="3"/>
  <c r="AP9" i="3" s="1"/>
  <c r="AM9" i="3"/>
  <c r="AJ9" i="3"/>
  <c r="AK9" i="3" s="1"/>
  <c r="AH9" i="3"/>
  <c r="AE9" i="3"/>
  <c r="AF9" i="3" s="1"/>
  <c r="AC9" i="3"/>
  <c r="Z9" i="3"/>
  <c r="AA9" i="3" s="1"/>
  <c r="X9" i="3"/>
  <c r="U9" i="3"/>
  <c r="V9" i="3" s="1"/>
  <c r="S9" i="3"/>
  <c r="P9" i="3"/>
  <c r="Q9" i="3" s="1"/>
  <c r="N9" i="3"/>
  <c r="K9" i="3"/>
  <c r="L9" i="3" s="1"/>
  <c r="I9" i="3"/>
  <c r="F9" i="3"/>
  <c r="G9" i="3" s="1"/>
  <c r="AV53" i="3"/>
  <c r="AS53" i="3"/>
  <c r="AR53" i="3"/>
  <c r="AO53" i="3"/>
  <c r="AP53" i="3" s="1"/>
  <c r="AM53" i="3"/>
  <c r="AJ53" i="3"/>
  <c r="AK53" i="3" s="1"/>
  <c r="AH53" i="3"/>
  <c r="AE53" i="3"/>
  <c r="AF53" i="3" s="1"/>
  <c r="AC53" i="3"/>
  <c r="Z53" i="3"/>
  <c r="AA53" i="3" s="1"/>
  <c r="X53" i="3"/>
  <c r="U53" i="3"/>
  <c r="V53" i="3" s="1"/>
  <c r="S53" i="3"/>
  <c r="P53" i="3"/>
  <c r="Q53" i="3" s="1"/>
  <c r="N53" i="3"/>
  <c r="K53" i="3"/>
  <c r="L53" i="3" s="1"/>
  <c r="I53" i="3"/>
  <c r="F53" i="3"/>
  <c r="G53" i="3" s="1"/>
  <c r="AV46" i="3"/>
  <c r="AW46" i="3" s="1"/>
  <c r="AS46" i="3"/>
  <c r="AR46" i="3"/>
  <c r="AO46" i="3"/>
  <c r="AP46" i="3" s="1"/>
  <c r="AM46" i="3"/>
  <c r="AJ46" i="3"/>
  <c r="AK46" i="3" s="1"/>
  <c r="AH46" i="3"/>
  <c r="AE46" i="3"/>
  <c r="AF46" i="3" s="1"/>
  <c r="AC46" i="3"/>
  <c r="Z46" i="3"/>
  <c r="AA46" i="3" s="1"/>
  <c r="X46" i="3"/>
  <c r="U46" i="3"/>
  <c r="V46" i="3" s="1"/>
  <c r="S46" i="3"/>
  <c r="P46" i="3"/>
  <c r="Q46" i="3" s="1"/>
  <c r="N46" i="3"/>
  <c r="K46" i="3"/>
  <c r="L46" i="3" s="1"/>
  <c r="I46" i="3"/>
  <c r="F46" i="3"/>
  <c r="G46" i="3" s="1"/>
  <c r="AV8" i="3"/>
  <c r="AS8" i="3"/>
  <c r="AR8" i="3"/>
  <c r="AO8" i="3"/>
  <c r="AP8" i="3" s="1"/>
  <c r="AM8" i="3"/>
  <c r="AJ8" i="3"/>
  <c r="AK8" i="3" s="1"/>
  <c r="AH8" i="3"/>
  <c r="AE8" i="3"/>
  <c r="AF8" i="3" s="1"/>
  <c r="AC8" i="3"/>
  <c r="Z8" i="3"/>
  <c r="AA8" i="3" s="1"/>
  <c r="X8" i="3"/>
  <c r="U8" i="3"/>
  <c r="V8" i="3" s="1"/>
  <c r="S8" i="3"/>
  <c r="P8" i="3"/>
  <c r="Q8" i="3" s="1"/>
  <c r="N8" i="3"/>
  <c r="K8" i="3"/>
  <c r="L8" i="3" s="1"/>
  <c r="I8" i="3"/>
  <c r="F8" i="3"/>
  <c r="G8" i="3" s="1"/>
  <c r="AV45" i="3"/>
  <c r="AS45" i="3"/>
  <c r="AR45" i="3"/>
  <c r="AO45" i="3"/>
  <c r="AP45" i="3" s="1"/>
  <c r="AM45" i="3"/>
  <c r="AJ45" i="3"/>
  <c r="AK45" i="3" s="1"/>
  <c r="AH45" i="3"/>
  <c r="AE45" i="3"/>
  <c r="AF45" i="3" s="1"/>
  <c r="AC45" i="3"/>
  <c r="Z45" i="3"/>
  <c r="AA45" i="3" s="1"/>
  <c r="X45" i="3"/>
  <c r="U45" i="3"/>
  <c r="V45" i="3" s="1"/>
  <c r="S45" i="3"/>
  <c r="P45" i="3"/>
  <c r="Q45" i="3" s="1"/>
  <c r="N45" i="3"/>
  <c r="K45" i="3"/>
  <c r="L45" i="3" s="1"/>
  <c r="I45" i="3"/>
  <c r="F45" i="3"/>
  <c r="G45" i="3" s="1"/>
  <c r="AV22" i="3"/>
  <c r="AW22" i="3" s="1"/>
  <c r="AS22" i="3"/>
  <c r="AR22" i="3"/>
  <c r="AO22" i="3"/>
  <c r="AP22" i="3" s="1"/>
  <c r="AM22" i="3"/>
  <c r="AJ22" i="3"/>
  <c r="AK22" i="3" s="1"/>
  <c r="AH22" i="3"/>
  <c r="AE22" i="3"/>
  <c r="AF22" i="3" s="1"/>
  <c r="AC22" i="3"/>
  <c r="Z22" i="3"/>
  <c r="AA22" i="3" s="1"/>
  <c r="X22" i="3"/>
  <c r="U22" i="3"/>
  <c r="V22" i="3" s="1"/>
  <c r="S22" i="3"/>
  <c r="P22" i="3"/>
  <c r="Q22" i="3" s="1"/>
  <c r="N22" i="3"/>
  <c r="K22" i="3"/>
  <c r="L22" i="3" s="1"/>
  <c r="I22" i="3"/>
  <c r="F22" i="3"/>
  <c r="G22" i="3" s="1"/>
  <c r="AV21" i="3"/>
  <c r="AW21" i="3" s="1"/>
  <c r="AS21" i="3"/>
  <c r="AR21" i="3"/>
  <c r="AO21" i="3"/>
  <c r="AP21" i="3" s="1"/>
  <c r="AM21" i="3"/>
  <c r="AJ21" i="3"/>
  <c r="AK21" i="3" s="1"/>
  <c r="AH21" i="3"/>
  <c r="AE21" i="3"/>
  <c r="AF21" i="3" s="1"/>
  <c r="AC21" i="3"/>
  <c r="Z21" i="3"/>
  <c r="AA21" i="3" s="1"/>
  <c r="X21" i="3"/>
  <c r="U21" i="3"/>
  <c r="V21" i="3" s="1"/>
  <c r="S21" i="3"/>
  <c r="P21" i="3"/>
  <c r="Q21" i="3" s="1"/>
  <c r="N21" i="3"/>
  <c r="K21" i="3"/>
  <c r="L21" i="3" s="1"/>
  <c r="I21" i="3"/>
  <c r="F21" i="3"/>
  <c r="G21" i="3" s="1"/>
  <c r="AV44" i="3"/>
  <c r="AS44" i="3"/>
  <c r="AR44" i="3"/>
  <c r="AO44" i="3"/>
  <c r="AP44" i="3" s="1"/>
  <c r="AM44" i="3"/>
  <c r="AJ44" i="3"/>
  <c r="AK44" i="3" s="1"/>
  <c r="AH44" i="3"/>
  <c r="AE44" i="3"/>
  <c r="AF44" i="3" s="1"/>
  <c r="AC44" i="3"/>
  <c r="Z44" i="3"/>
  <c r="AA44" i="3" s="1"/>
  <c r="X44" i="3"/>
  <c r="U44" i="3"/>
  <c r="V44" i="3" s="1"/>
  <c r="S44" i="3"/>
  <c r="P44" i="3"/>
  <c r="Q44" i="3" s="1"/>
  <c r="N44" i="3"/>
  <c r="K44" i="3"/>
  <c r="L44" i="3" s="1"/>
  <c r="I44" i="3"/>
  <c r="F44" i="3"/>
  <c r="G44" i="3" s="1"/>
  <c r="AV32" i="3"/>
  <c r="AS32" i="3"/>
  <c r="AR32" i="3"/>
  <c r="AO32" i="3"/>
  <c r="AP32" i="3" s="1"/>
  <c r="AM32" i="3"/>
  <c r="AJ32" i="3"/>
  <c r="AK32" i="3" s="1"/>
  <c r="AH32" i="3"/>
  <c r="AE32" i="3"/>
  <c r="AF32" i="3" s="1"/>
  <c r="AC32" i="3"/>
  <c r="Z32" i="3"/>
  <c r="AA32" i="3" s="1"/>
  <c r="X32" i="3"/>
  <c r="U32" i="3"/>
  <c r="V32" i="3" s="1"/>
  <c r="S32" i="3"/>
  <c r="P32" i="3"/>
  <c r="Q32" i="3" s="1"/>
  <c r="N32" i="3"/>
  <c r="K32" i="3"/>
  <c r="L32" i="3" s="1"/>
  <c r="I32" i="3"/>
  <c r="F32" i="3"/>
  <c r="G32" i="3" s="1"/>
  <c r="AV20" i="3"/>
  <c r="AS20" i="3"/>
  <c r="AR20" i="3"/>
  <c r="AO20" i="3"/>
  <c r="AP20" i="3" s="1"/>
  <c r="AM20" i="3"/>
  <c r="AJ20" i="3"/>
  <c r="AK20" i="3" s="1"/>
  <c r="AH20" i="3"/>
  <c r="AE20" i="3"/>
  <c r="AF20" i="3" s="1"/>
  <c r="AC20" i="3"/>
  <c r="Z20" i="3"/>
  <c r="AA20" i="3" s="1"/>
  <c r="X20" i="3"/>
  <c r="U20" i="3"/>
  <c r="V20" i="3" s="1"/>
  <c r="S20" i="3"/>
  <c r="P20" i="3"/>
  <c r="Q20" i="3" s="1"/>
  <c r="N20" i="3"/>
  <c r="K20" i="3"/>
  <c r="L20" i="3" s="1"/>
  <c r="I20" i="3"/>
  <c r="F20" i="3"/>
  <c r="G20" i="3" s="1"/>
  <c r="AV31" i="3"/>
  <c r="AS31" i="3"/>
  <c r="AR31" i="3"/>
  <c r="AO31" i="3"/>
  <c r="AP31" i="3" s="1"/>
  <c r="AM31" i="3"/>
  <c r="AJ31" i="3"/>
  <c r="AK31" i="3" s="1"/>
  <c r="AH31" i="3"/>
  <c r="AE31" i="3"/>
  <c r="AF31" i="3" s="1"/>
  <c r="AC31" i="3"/>
  <c r="Z31" i="3"/>
  <c r="AA31" i="3" s="1"/>
  <c r="X31" i="3"/>
  <c r="U31" i="3"/>
  <c r="V31" i="3" s="1"/>
  <c r="S31" i="3"/>
  <c r="P31" i="3"/>
  <c r="Q31" i="3" s="1"/>
  <c r="N31" i="3"/>
  <c r="K31" i="3"/>
  <c r="L31" i="3" s="1"/>
  <c r="I31" i="3"/>
  <c r="F31" i="3"/>
  <c r="G31" i="3" s="1"/>
  <c r="AV43" i="3"/>
  <c r="AS43" i="3"/>
  <c r="AR43" i="3"/>
  <c r="AO43" i="3"/>
  <c r="AP43" i="3" s="1"/>
  <c r="AM43" i="3"/>
  <c r="AJ43" i="3"/>
  <c r="AK43" i="3" s="1"/>
  <c r="AH43" i="3"/>
  <c r="AE43" i="3"/>
  <c r="AF43" i="3" s="1"/>
  <c r="AC43" i="3"/>
  <c r="Z43" i="3"/>
  <c r="AA43" i="3" s="1"/>
  <c r="X43" i="3"/>
  <c r="U43" i="3"/>
  <c r="V43" i="3" s="1"/>
  <c r="S43" i="3"/>
  <c r="P43" i="3"/>
  <c r="Q43" i="3" s="1"/>
  <c r="N43" i="3"/>
  <c r="K43" i="3"/>
  <c r="L43" i="3" s="1"/>
  <c r="I43" i="3"/>
  <c r="F43" i="3"/>
  <c r="G43" i="3" s="1"/>
  <c r="AV19" i="3"/>
  <c r="AS19" i="3"/>
  <c r="AR19" i="3"/>
  <c r="AO19" i="3"/>
  <c r="AP19" i="3" s="1"/>
  <c r="AM19" i="3"/>
  <c r="AJ19" i="3"/>
  <c r="AK19" i="3" s="1"/>
  <c r="AH19" i="3"/>
  <c r="AE19" i="3"/>
  <c r="AF19" i="3" s="1"/>
  <c r="AC19" i="3"/>
  <c r="Z19" i="3"/>
  <c r="AA19" i="3" s="1"/>
  <c r="X19" i="3"/>
  <c r="U19" i="3"/>
  <c r="V19" i="3" s="1"/>
  <c r="S19" i="3"/>
  <c r="P19" i="3"/>
  <c r="Q19" i="3" s="1"/>
  <c r="N19" i="3"/>
  <c r="K19" i="3"/>
  <c r="L19" i="3" s="1"/>
  <c r="I19" i="3"/>
  <c r="F19" i="3"/>
  <c r="G19" i="3" s="1"/>
  <c r="AV18" i="3"/>
  <c r="AW18" i="3" s="1"/>
  <c r="AS18" i="3"/>
  <c r="AR18" i="3"/>
  <c r="AO18" i="3"/>
  <c r="AP18" i="3" s="1"/>
  <c r="AM18" i="3"/>
  <c r="AJ18" i="3"/>
  <c r="AK18" i="3" s="1"/>
  <c r="AH18" i="3"/>
  <c r="AE18" i="3"/>
  <c r="AF18" i="3" s="1"/>
  <c r="AC18" i="3"/>
  <c r="Z18" i="3"/>
  <c r="AA18" i="3" s="1"/>
  <c r="X18" i="3"/>
  <c r="U18" i="3"/>
  <c r="V18" i="3" s="1"/>
  <c r="S18" i="3"/>
  <c r="P18" i="3"/>
  <c r="Q18" i="3" s="1"/>
  <c r="N18" i="3"/>
  <c r="K18" i="3"/>
  <c r="L18" i="3" s="1"/>
  <c r="I18" i="3"/>
  <c r="F18" i="3"/>
  <c r="G18" i="3" s="1"/>
  <c r="AV7" i="3"/>
  <c r="AS7" i="3"/>
  <c r="AR7" i="3"/>
  <c r="AO7" i="3"/>
  <c r="AP7" i="3" s="1"/>
  <c r="AM7" i="3"/>
  <c r="AJ7" i="3"/>
  <c r="AK7" i="3" s="1"/>
  <c r="AH7" i="3"/>
  <c r="AE7" i="3"/>
  <c r="AF7" i="3" s="1"/>
  <c r="AC7" i="3"/>
  <c r="Z7" i="3"/>
  <c r="AA7" i="3" s="1"/>
  <c r="X7" i="3"/>
  <c r="U7" i="3"/>
  <c r="V7" i="3" s="1"/>
  <c r="S7" i="3"/>
  <c r="P7" i="3"/>
  <c r="Q7" i="3" s="1"/>
  <c r="N7" i="3"/>
  <c r="K7" i="3"/>
  <c r="L7" i="3" s="1"/>
  <c r="I7" i="3"/>
  <c r="F7" i="3"/>
  <c r="G7" i="3" s="1"/>
  <c r="AV42" i="3"/>
  <c r="AW42" i="3" s="1"/>
  <c r="AS42" i="3"/>
  <c r="AR42" i="3"/>
  <c r="AO42" i="3"/>
  <c r="AP42" i="3" s="1"/>
  <c r="AM42" i="3"/>
  <c r="AJ42" i="3"/>
  <c r="AK42" i="3" s="1"/>
  <c r="AH42" i="3"/>
  <c r="AE42" i="3"/>
  <c r="AF42" i="3" s="1"/>
  <c r="AC42" i="3"/>
  <c r="Z42" i="3"/>
  <c r="AA42" i="3" s="1"/>
  <c r="X42" i="3"/>
  <c r="U42" i="3"/>
  <c r="V42" i="3" s="1"/>
  <c r="S42" i="3"/>
  <c r="P42" i="3"/>
  <c r="Q42" i="3" s="1"/>
  <c r="N42" i="3"/>
  <c r="K42" i="3"/>
  <c r="L42" i="3" s="1"/>
  <c r="I42" i="3"/>
  <c r="F42" i="3"/>
  <c r="G42" i="3" s="1"/>
  <c r="AV30" i="3"/>
  <c r="AW30" i="3" s="1"/>
  <c r="AS30" i="3"/>
  <c r="AR30" i="3"/>
  <c r="AO30" i="3"/>
  <c r="AP30" i="3" s="1"/>
  <c r="AM30" i="3"/>
  <c r="AJ30" i="3"/>
  <c r="AK30" i="3" s="1"/>
  <c r="AH30" i="3"/>
  <c r="AE30" i="3"/>
  <c r="AF30" i="3" s="1"/>
  <c r="AC30" i="3"/>
  <c r="Z30" i="3"/>
  <c r="AA30" i="3" s="1"/>
  <c r="X30" i="3"/>
  <c r="U30" i="3"/>
  <c r="V30" i="3" s="1"/>
  <c r="S30" i="3"/>
  <c r="P30" i="3"/>
  <c r="Q30" i="3" s="1"/>
  <c r="N30" i="3"/>
  <c r="K30" i="3"/>
  <c r="L30" i="3" s="1"/>
  <c r="I30" i="3"/>
  <c r="F30" i="3"/>
  <c r="G30" i="3" s="1"/>
  <c r="AV52" i="3"/>
  <c r="AS52" i="3"/>
  <c r="AR52" i="3"/>
  <c r="AO52" i="3"/>
  <c r="AP52" i="3" s="1"/>
  <c r="AM52" i="3"/>
  <c r="AJ52" i="3"/>
  <c r="AK52" i="3" s="1"/>
  <c r="AH52" i="3"/>
  <c r="AE52" i="3"/>
  <c r="AF52" i="3" s="1"/>
  <c r="AC52" i="3"/>
  <c r="Z52" i="3"/>
  <c r="AA52" i="3" s="1"/>
  <c r="X52" i="3"/>
  <c r="U52" i="3"/>
  <c r="V52" i="3" s="1"/>
  <c r="S52" i="3"/>
  <c r="P52" i="3"/>
  <c r="Q52" i="3" s="1"/>
  <c r="N52" i="3"/>
  <c r="K52" i="3"/>
  <c r="L52" i="3" s="1"/>
  <c r="I52" i="3"/>
  <c r="F52" i="3"/>
  <c r="G52" i="3" s="1"/>
  <c r="AV29" i="3"/>
  <c r="AW29" i="3" s="1"/>
  <c r="AS29" i="3"/>
  <c r="AR29" i="3"/>
  <c r="AO29" i="3"/>
  <c r="AP29" i="3" s="1"/>
  <c r="AM29" i="3"/>
  <c r="AJ29" i="3"/>
  <c r="AK29" i="3" s="1"/>
  <c r="AH29" i="3"/>
  <c r="AE29" i="3"/>
  <c r="AF29" i="3" s="1"/>
  <c r="AC29" i="3"/>
  <c r="Z29" i="3"/>
  <c r="AA29" i="3" s="1"/>
  <c r="X29" i="3"/>
  <c r="U29" i="3"/>
  <c r="V29" i="3" s="1"/>
  <c r="S29" i="3"/>
  <c r="P29" i="3"/>
  <c r="Q29" i="3" s="1"/>
  <c r="N29" i="3"/>
  <c r="K29" i="3"/>
  <c r="L29" i="3" s="1"/>
  <c r="I29" i="3"/>
  <c r="F29" i="3"/>
  <c r="G29" i="3" s="1"/>
  <c r="AV6" i="3"/>
  <c r="AS6" i="3"/>
  <c r="AR6" i="3"/>
  <c r="AO6" i="3"/>
  <c r="AP6" i="3" s="1"/>
  <c r="AM6" i="3"/>
  <c r="AJ6" i="3"/>
  <c r="AK6" i="3" s="1"/>
  <c r="AH6" i="3"/>
  <c r="AE6" i="3"/>
  <c r="AF6" i="3" s="1"/>
  <c r="AC6" i="3"/>
  <c r="Z6" i="3"/>
  <c r="AA6" i="3" s="1"/>
  <c r="X6" i="3"/>
  <c r="U6" i="3"/>
  <c r="V6" i="3" s="1"/>
  <c r="S6" i="3"/>
  <c r="P6" i="3"/>
  <c r="Q6" i="3" s="1"/>
  <c r="N6" i="3"/>
  <c r="K6" i="3"/>
  <c r="L6" i="3" s="1"/>
  <c r="I6" i="3"/>
  <c r="F6" i="3"/>
  <c r="G6" i="3" s="1"/>
  <c r="AV5" i="3"/>
  <c r="AW5" i="3" s="1"/>
  <c r="AS5" i="3"/>
  <c r="AR5" i="3"/>
  <c r="AO5" i="3"/>
  <c r="AP5" i="3" s="1"/>
  <c r="AM5" i="3"/>
  <c r="AJ5" i="3"/>
  <c r="AK5" i="3" s="1"/>
  <c r="AH5" i="3"/>
  <c r="AE5" i="3"/>
  <c r="AF5" i="3" s="1"/>
  <c r="AC5" i="3"/>
  <c r="Z5" i="3"/>
  <c r="AA5" i="3" s="1"/>
  <c r="X5" i="3"/>
  <c r="U5" i="3"/>
  <c r="V5" i="3" s="1"/>
  <c r="S5" i="3"/>
  <c r="P5" i="3"/>
  <c r="Q5" i="3" s="1"/>
  <c r="N5" i="3"/>
  <c r="K5" i="3"/>
  <c r="L5" i="3" s="1"/>
  <c r="I5" i="3"/>
  <c r="F5" i="3"/>
  <c r="G5" i="3" s="1"/>
  <c r="AV51" i="3"/>
  <c r="AW51" i="3" s="1"/>
  <c r="AS51" i="3"/>
  <c r="AR51" i="3"/>
  <c r="AO51" i="3"/>
  <c r="AP51" i="3" s="1"/>
  <c r="AM51" i="3"/>
  <c r="AJ51" i="3"/>
  <c r="AK51" i="3" s="1"/>
  <c r="AH51" i="3"/>
  <c r="AE51" i="3"/>
  <c r="AF51" i="3" s="1"/>
  <c r="AC51" i="3"/>
  <c r="Z51" i="3"/>
  <c r="AA51" i="3" s="1"/>
  <c r="X51" i="3"/>
  <c r="U51" i="3"/>
  <c r="V51" i="3" s="1"/>
  <c r="S51" i="3"/>
  <c r="P51" i="3"/>
  <c r="Q51" i="3" s="1"/>
  <c r="N51" i="3"/>
  <c r="K51" i="3"/>
  <c r="L51" i="3" s="1"/>
  <c r="I51" i="3"/>
  <c r="F51" i="3"/>
  <c r="G51" i="3" s="1"/>
  <c r="AV4" i="3"/>
  <c r="AS4" i="3"/>
  <c r="AR4" i="3"/>
  <c r="AO4" i="3"/>
  <c r="AP4" i="3" s="1"/>
  <c r="AM4" i="3"/>
  <c r="AJ4" i="3"/>
  <c r="AK4" i="3" s="1"/>
  <c r="AH4" i="3"/>
  <c r="AE4" i="3"/>
  <c r="AF4" i="3" s="1"/>
  <c r="AC4" i="3"/>
  <c r="Z4" i="3"/>
  <c r="AA4" i="3" s="1"/>
  <c r="X4" i="3"/>
  <c r="U4" i="3"/>
  <c r="V4" i="3" s="1"/>
  <c r="S4" i="3"/>
  <c r="P4" i="3"/>
  <c r="Q4" i="3" s="1"/>
  <c r="N4" i="3"/>
  <c r="K4" i="3"/>
  <c r="L4" i="3" s="1"/>
  <c r="I4" i="3"/>
  <c r="F4" i="3"/>
  <c r="G4" i="3" s="1"/>
  <c r="AV17" i="3"/>
  <c r="AW17" i="3" s="1"/>
  <c r="AS17" i="3"/>
  <c r="AR17" i="3"/>
  <c r="AO17" i="3"/>
  <c r="AP17" i="3" s="1"/>
  <c r="AM17" i="3"/>
  <c r="AJ17" i="3"/>
  <c r="AK17" i="3" s="1"/>
  <c r="AH17" i="3"/>
  <c r="AE17" i="3"/>
  <c r="AF17" i="3" s="1"/>
  <c r="AC17" i="3"/>
  <c r="Z17" i="3"/>
  <c r="AA17" i="3" s="1"/>
  <c r="X17" i="3"/>
  <c r="U17" i="3"/>
  <c r="V17" i="3" s="1"/>
  <c r="S17" i="3"/>
  <c r="P17" i="3"/>
  <c r="Q17" i="3" s="1"/>
  <c r="N17" i="3"/>
  <c r="K17" i="3"/>
  <c r="L17" i="3" s="1"/>
  <c r="I17" i="3"/>
  <c r="F17" i="3"/>
  <c r="G17" i="3" s="1"/>
  <c r="AV16" i="3"/>
  <c r="AS16" i="3"/>
  <c r="AR16" i="3"/>
  <c r="AO16" i="3"/>
  <c r="AP16" i="3" s="1"/>
  <c r="AM16" i="3"/>
  <c r="AJ16" i="3"/>
  <c r="AK16" i="3" s="1"/>
  <c r="AH16" i="3"/>
  <c r="AE16" i="3"/>
  <c r="AF16" i="3" s="1"/>
  <c r="AC16" i="3"/>
  <c r="Z16" i="3"/>
  <c r="AA16" i="3" s="1"/>
  <c r="X16" i="3"/>
  <c r="U16" i="3"/>
  <c r="V16" i="3" s="1"/>
  <c r="S16" i="3"/>
  <c r="P16" i="3"/>
  <c r="Q16" i="3" s="1"/>
  <c r="N16" i="3"/>
  <c r="K16" i="3"/>
  <c r="L16" i="3" s="1"/>
  <c r="I16" i="3"/>
  <c r="F16" i="3"/>
  <c r="G16" i="3" s="1"/>
  <c r="AV28" i="3"/>
  <c r="AW28" i="3" s="1"/>
  <c r="AS28" i="3"/>
  <c r="AR28" i="3"/>
  <c r="AO28" i="3"/>
  <c r="AP28" i="3" s="1"/>
  <c r="AM28" i="3"/>
  <c r="AJ28" i="3"/>
  <c r="AK28" i="3" s="1"/>
  <c r="AH28" i="3"/>
  <c r="AE28" i="3"/>
  <c r="AF28" i="3" s="1"/>
  <c r="AC28" i="3"/>
  <c r="Z28" i="3"/>
  <c r="AA28" i="3" s="1"/>
  <c r="X28" i="3"/>
  <c r="U28" i="3"/>
  <c r="V28" i="3" s="1"/>
  <c r="S28" i="3"/>
  <c r="P28" i="3"/>
  <c r="Q28" i="3" s="1"/>
  <c r="N28" i="3"/>
  <c r="K28" i="3"/>
  <c r="L28" i="3" s="1"/>
  <c r="I28" i="3"/>
  <c r="F28" i="3"/>
  <c r="G28" i="3" s="1"/>
  <c r="AV3" i="3"/>
  <c r="AS3" i="3"/>
  <c r="AR3" i="3"/>
  <c r="AO3" i="3"/>
  <c r="AP3" i="3" s="1"/>
  <c r="AM3" i="3"/>
  <c r="AJ3" i="3"/>
  <c r="AK3" i="3" s="1"/>
  <c r="AH3" i="3"/>
  <c r="AE3" i="3"/>
  <c r="AF3" i="3" s="1"/>
  <c r="AC3" i="3"/>
  <c r="Z3" i="3"/>
  <c r="AA3" i="3" s="1"/>
  <c r="X3" i="3"/>
  <c r="U3" i="3"/>
  <c r="V3" i="3" s="1"/>
  <c r="S3" i="3"/>
  <c r="P3" i="3"/>
  <c r="Q3" i="3" s="1"/>
  <c r="N3" i="3"/>
  <c r="K3" i="3"/>
  <c r="L3" i="3" s="1"/>
  <c r="I3" i="3"/>
  <c r="F3" i="3"/>
  <c r="G3" i="3" s="1"/>
  <c r="AV41" i="3"/>
  <c r="AW41" i="3" s="1"/>
  <c r="AS41" i="3"/>
  <c r="AR41" i="3"/>
  <c r="AO41" i="3"/>
  <c r="AP41" i="3" s="1"/>
  <c r="AM41" i="3"/>
  <c r="AJ41" i="3"/>
  <c r="AK41" i="3" s="1"/>
  <c r="AH41" i="3"/>
  <c r="AE41" i="3"/>
  <c r="AF41" i="3" s="1"/>
  <c r="AC41" i="3"/>
  <c r="Z41" i="3"/>
  <c r="AA41" i="3" s="1"/>
  <c r="X41" i="3"/>
  <c r="U41" i="3"/>
  <c r="V41" i="3" s="1"/>
  <c r="S41" i="3"/>
  <c r="P41" i="3"/>
  <c r="Q41" i="3" s="1"/>
  <c r="N41" i="3"/>
  <c r="K41" i="3"/>
  <c r="L41" i="3" s="1"/>
  <c r="I41" i="3"/>
  <c r="F41" i="3"/>
  <c r="G41" i="3" s="1"/>
  <c r="AV50" i="3"/>
  <c r="AS50" i="3"/>
  <c r="AR50" i="3"/>
  <c r="AO50" i="3"/>
  <c r="AP50" i="3" s="1"/>
  <c r="AM50" i="3"/>
  <c r="AJ50" i="3"/>
  <c r="AK50" i="3" s="1"/>
  <c r="AH50" i="3"/>
  <c r="AE50" i="3"/>
  <c r="AF50" i="3" s="1"/>
  <c r="AC50" i="3"/>
  <c r="Z50" i="3"/>
  <c r="AA50" i="3" s="1"/>
  <c r="X50" i="3"/>
  <c r="U50" i="3"/>
  <c r="V50" i="3" s="1"/>
  <c r="S50" i="3"/>
  <c r="P50" i="3"/>
  <c r="Q50" i="3" s="1"/>
  <c r="N50" i="3"/>
  <c r="K50" i="3"/>
  <c r="L50" i="3" s="1"/>
  <c r="I50" i="3"/>
  <c r="F50" i="3"/>
  <c r="G50" i="3" s="1"/>
  <c r="AV15" i="3"/>
  <c r="AS15" i="3"/>
  <c r="AR15" i="3"/>
  <c r="AO15" i="3"/>
  <c r="AP15" i="3" s="1"/>
  <c r="AM15" i="3"/>
  <c r="AJ15" i="3"/>
  <c r="AK15" i="3" s="1"/>
  <c r="AH15" i="3"/>
  <c r="AE15" i="3"/>
  <c r="AF15" i="3" s="1"/>
  <c r="AC15" i="3"/>
  <c r="Z15" i="3"/>
  <c r="AA15" i="3" s="1"/>
  <c r="X15" i="3"/>
  <c r="U15" i="3"/>
  <c r="V15" i="3" s="1"/>
  <c r="S15" i="3"/>
  <c r="P15" i="3"/>
  <c r="Q15" i="3" s="1"/>
  <c r="N15" i="3"/>
  <c r="K15" i="3"/>
  <c r="L15" i="3" s="1"/>
  <c r="I15" i="3"/>
  <c r="F15" i="3"/>
  <c r="G15" i="3" s="1"/>
  <c r="AV40" i="3"/>
  <c r="AS40" i="3"/>
  <c r="AR40" i="3"/>
  <c r="AO40" i="3"/>
  <c r="AP40" i="3" s="1"/>
  <c r="AM40" i="3"/>
  <c r="AJ40" i="3"/>
  <c r="AK40" i="3" s="1"/>
  <c r="AH40" i="3"/>
  <c r="AE40" i="3"/>
  <c r="AF40" i="3" s="1"/>
  <c r="AC40" i="3"/>
  <c r="Z40" i="3"/>
  <c r="AA40" i="3" s="1"/>
  <c r="X40" i="3"/>
  <c r="U40" i="3"/>
  <c r="V40" i="3" s="1"/>
  <c r="S40" i="3"/>
  <c r="P40" i="3"/>
  <c r="Q40" i="3" s="1"/>
  <c r="N40" i="3"/>
  <c r="K40" i="3"/>
  <c r="L40" i="3" s="1"/>
  <c r="I40" i="3"/>
  <c r="F40" i="3"/>
  <c r="G40" i="3" s="1"/>
  <c r="AV2" i="3"/>
  <c r="AS2" i="3"/>
  <c r="AR2" i="3"/>
  <c r="AO2" i="3"/>
  <c r="AP2" i="3" s="1"/>
  <c r="AM2" i="3"/>
  <c r="AJ2" i="3"/>
  <c r="AK2" i="3" s="1"/>
  <c r="AH2" i="3"/>
  <c r="AE2" i="3"/>
  <c r="AF2" i="3" s="1"/>
  <c r="AC2" i="3"/>
  <c r="Z2" i="3"/>
  <c r="AA2" i="3" s="1"/>
  <c r="X2" i="3"/>
  <c r="U2" i="3"/>
  <c r="V2" i="3" s="1"/>
  <c r="S2" i="3"/>
  <c r="P2" i="3"/>
  <c r="Q2" i="3" s="1"/>
  <c r="N2" i="3"/>
  <c r="K2" i="3"/>
  <c r="L2" i="3" s="1"/>
  <c r="I2" i="3"/>
  <c r="F2" i="3"/>
  <c r="G2" i="3" s="1"/>
  <c r="AV49" i="3"/>
  <c r="AS49" i="3"/>
  <c r="AR49" i="3"/>
  <c r="AO49" i="3"/>
  <c r="AP49" i="3" s="1"/>
  <c r="AM49" i="3"/>
  <c r="AJ49" i="3"/>
  <c r="AK49" i="3" s="1"/>
  <c r="AH49" i="3"/>
  <c r="AE49" i="3"/>
  <c r="AF49" i="3" s="1"/>
  <c r="AC49" i="3"/>
  <c r="Z49" i="3"/>
  <c r="AA49" i="3" s="1"/>
  <c r="X49" i="3"/>
  <c r="U49" i="3"/>
  <c r="V49" i="3" s="1"/>
  <c r="S49" i="3"/>
  <c r="P49" i="3"/>
  <c r="Q49" i="3" s="1"/>
  <c r="N49" i="3"/>
  <c r="K49" i="3"/>
  <c r="L49" i="3" s="1"/>
  <c r="I49" i="3"/>
  <c r="F49" i="3"/>
  <c r="G49" i="3" s="1"/>
  <c r="AV39" i="3"/>
  <c r="AS39" i="3"/>
  <c r="AR39" i="3"/>
  <c r="AO39" i="3"/>
  <c r="AP39" i="3" s="1"/>
  <c r="AM39" i="3"/>
  <c r="AJ39" i="3"/>
  <c r="AK39" i="3" s="1"/>
  <c r="AH39" i="3"/>
  <c r="AE39" i="3"/>
  <c r="AF39" i="3" s="1"/>
  <c r="AC39" i="3"/>
  <c r="Z39" i="3"/>
  <c r="AA39" i="3" s="1"/>
  <c r="X39" i="3"/>
  <c r="U39" i="3"/>
  <c r="V39" i="3" s="1"/>
  <c r="S39" i="3"/>
  <c r="P39" i="3"/>
  <c r="Q39" i="3" s="1"/>
  <c r="N39" i="3"/>
  <c r="K39" i="3"/>
  <c r="L39" i="3" s="1"/>
  <c r="I39" i="3"/>
  <c r="F39" i="3"/>
  <c r="G39" i="3" s="1"/>
  <c r="AV14" i="3"/>
  <c r="AW14" i="3" s="1"/>
  <c r="AS14" i="3"/>
  <c r="AR14" i="3"/>
  <c r="AO14" i="3"/>
  <c r="AP14" i="3" s="1"/>
  <c r="AM14" i="3"/>
  <c r="AJ14" i="3"/>
  <c r="AK14" i="3" s="1"/>
  <c r="AH14" i="3"/>
  <c r="AE14" i="3"/>
  <c r="AF14" i="3" s="1"/>
  <c r="AC14" i="3"/>
  <c r="Z14" i="3"/>
  <c r="AA14" i="3" s="1"/>
  <c r="X14" i="3"/>
  <c r="U14" i="3"/>
  <c r="V14" i="3" s="1"/>
  <c r="S14" i="3"/>
  <c r="P14" i="3"/>
  <c r="Q14" i="3" s="1"/>
  <c r="N14" i="3"/>
  <c r="K14" i="3"/>
  <c r="L14" i="3" s="1"/>
  <c r="I14" i="3"/>
  <c r="F14" i="3"/>
  <c r="G14" i="3" s="1"/>
  <c r="AV27" i="3"/>
  <c r="AS27" i="3"/>
  <c r="AR27" i="3"/>
  <c r="AO27" i="3"/>
  <c r="AP27" i="3" s="1"/>
  <c r="AM27" i="3"/>
  <c r="AJ27" i="3"/>
  <c r="AK27" i="3" s="1"/>
  <c r="AH27" i="3"/>
  <c r="AE27" i="3"/>
  <c r="AF27" i="3" s="1"/>
  <c r="AC27" i="3"/>
  <c r="Z27" i="3"/>
  <c r="AA27" i="3" s="1"/>
  <c r="X27" i="3"/>
  <c r="U27" i="3"/>
  <c r="V27" i="3" s="1"/>
  <c r="S27" i="3"/>
  <c r="P27" i="3"/>
  <c r="Q27" i="3" s="1"/>
  <c r="N27" i="3"/>
  <c r="K27" i="3"/>
  <c r="L27" i="3" s="1"/>
  <c r="I27" i="3"/>
  <c r="F27" i="3"/>
  <c r="G27" i="3" s="1"/>
  <c r="AV13" i="3"/>
  <c r="AS13" i="3"/>
  <c r="AR13" i="3"/>
  <c r="AO13" i="3"/>
  <c r="AP13" i="3" s="1"/>
  <c r="AM13" i="3"/>
  <c r="AJ13" i="3"/>
  <c r="AK13" i="3" s="1"/>
  <c r="AH13" i="3"/>
  <c r="AE13" i="3"/>
  <c r="AF13" i="3" s="1"/>
  <c r="AC13" i="3"/>
  <c r="Z13" i="3"/>
  <c r="AA13" i="3" s="1"/>
  <c r="X13" i="3"/>
  <c r="U13" i="3"/>
  <c r="V13" i="3" s="1"/>
  <c r="S13" i="3"/>
  <c r="P13" i="3"/>
  <c r="Q13" i="3" s="1"/>
  <c r="N13" i="3"/>
  <c r="K13" i="3"/>
  <c r="L13" i="3" s="1"/>
  <c r="I13" i="3"/>
  <c r="F13" i="3"/>
  <c r="G13" i="3" s="1"/>
  <c r="AV26" i="3"/>
  <c r="AW26" i="3" s="1"/>
  <c r="AS26" i="3"/>
  <c r="AR26" i="3"/>
  <c r="AO26" i="3"/>
  <c r="AP26" i="3" s="1"/>
  <c r="AM26" i="3"/>
  <c r="AJ26" i="3"/>
  <c r="AK26" i="3" s="1"/>
  <c r="AH26" i="3"/>
  <c r="AE26" i="3"/>
  <c r="AF26" i="3" s="1"/>
  <c r="AC26" i="3"/>
  <c r="Z26" i="3"/>
  <c r="AA26" i="3" s="1"/>
  <c r="X26" i="3"/>
  <c r="U26" i="3"/>
  <c r="V26" i="3" s="1"/>
  <c r="S26" i="3"/>
  <c r="P26" i="3"/>
  <c r="Q26" i="3" s="1"/>
  <c r="N26" i="3"/>
  <c r="K26" i="3"/>
  <c r="L26" i="3" s="1"/>
  <c r="I26" i="3"/>
  <c r="F26" i="3"/>
  <c r="G26" i="3" s="1"/>
  <c r="AV38" i="3"/>
  <c r="AW38" i="3" s="1"/>
  <c r="AS38" i="3"/>
  <c r="AR38" i="3"/>
  <c r="AO38" i="3"/>
  <c r="AP38" i="3" s="1"/>
  <c r="AM38" i="3"/>
  <c r="AJ38" i="3"/>
  <c r="AK38" i="3" s="1"/>
  <c r="AH38" i="3"/>
  <c r="AE38" i="3"/>
  <c r="AF38" i="3" s="1"/>
  <c r="AC38" i="3"/>
  <c r="Z38" i="3"/>
  <c r="AA38" i="3" s="1"/>
  <c r="X38" i="3"/>
  <c r="U38" i="3"/>
  <c r="V38" i="3" s="1"/>
  <c r="S38" i="3"/>
  <c r="P38" i="3"/>
  <c r="Q38" i="3" s="1"/>
  <c r="N38" i="3"/>
  <c r="K38" i="3"/>
  <c r="L38" i="3" s="1"/>
  <c r="I38" i="3"/>
  <c r="F38" i="3"/>
  <c r="G38" i="3" s="1"/>
  <c r="AV25" i="3"/>
  <c r="AW25" i="3" s="1"/>
  <c r="AS25" i="3"/>
  <c r="AR25" i="3"/>
  <c r="AO25" i="3"/>
  <c r="AP25" i="3" s="1"/>
  <c r="AM25" i="3"/>
  <c r="AJ25" i="3"/>
  <c r="AK25" i="3" s="1"/>
  <c r="AH25" i="3"/>
  <c r="AE25" i="3"/>
  <c r="AF25" i="3" s="1"/>
  <c r="AC25" i="3"/>
  <c r="Z25" i="3"/>
  <c r="AA25" i="3" s="1"/>
  <c r="X25" i="3"/>
  <c r="U25" i="3"/>
  <c r="V25" i="3" s="1"/>
  <c r="S25" i="3"/>
  <c r="P25" i="3"/>
  <c r="Q25" i="3" s="1"/>
  <c r="N25" i="3"/>
  <c r="K25" i="3"/>
  <c r="L25" i="3" s="1"/>
  <c r="I25" i="3"/>
  <c r="F25" i="3"/>
  <c r="G25" i="3" s="1"/>
  <c r="AV24" i="3"/>
  <c r="AS24" i="3"/>
  <c r="AR24" i="3"/>
  <c r="AO24" i="3"/>
  <c r="AP24" i="3" s="1"/>
  <c r="AM24" i="3"/>
  <c r="AJ24" i="3"/>
  <c r="AK24" i="3" s="1"/>
  <c r="AH24" i="3"/>
  <c r="AE24" i="3"/>
  <c r="AF24" i="3" s="1"/>
  <c r="AC24" i="3"/>
  <c r="Z24" i="3"/>
  <c r="AA24" i="3" s="1"/>
  <c r="X24" i="3"/>
  <c r="U24" i="3"/>
  <c r="V24" i="3" s="1"/>
  <c r="S24" i="3"/>
  <c r="P24" i="3"/>
  <c r="Q24" i="3" s="1"/>
  <c r="N24" i="3"/>
  <c r="K24" i="3"/>
  <c r="L24" i="3" s="1"/>
  <c r="I24" i="3"/>
  <c r="F24" i="3"/>
  <c r="G24" i="3" s="1"/>
  <c r="AV37" i="3"/>
  <c r="AW37" i="3" s="1"/>
  <c r="AS37" i="3"/>
  <c r="AR37" i="3"/>
  <c r="AO37" i="3"/>
  <c r="AP37" i="3" s="1"/>
  <c r="AM37" i="3"/>
  <c r="AJ37" i="3"/>
  <c r="AK37" i="3" s="1"/>
  <c r="AH37" i="3"/>
  <c r="AE37" i="3"/>
  <c r="AF37" i="3" s="1"/>
  <c r="AC37" i="3"/>
  <c r="Z37" i="3"/>
  <c r="AA37" i="3" s="1"/>
  <c r="X37" i="3"/>
  <c r="U37" i="3"/>
  <c r="V37" i="3" s="1"/>
  <c r="S37" i="3"/>
  <c r="P37" i="3"/>
  <c r="Q37" i="3" s="1"/>
  <c r="N37" i="3"/>
  <c r="K37" i="3"/>
  <c r="L37" i="3" s="1"/>
  <c r="I37" i="3"/>
  <c r="F37" i="3"/>
  <c r="G37" i="3" s="1"/>
  <c r="AV48" i="3"/>
  <c r="AW48" i="3" s="1"/>
  <c r="AS48" i="3"/>
  <c r="AR48" i="3"/>
  <c r="AO48" i="3"/>
  <c r="AP48" i="3" s="1"/>
  <c r="AM48" i="3"/>
  <c r="AJ48" i="3"/>
  <c r="AK48" i="3" s="1"/>
  <c r="AH48" i="3"/>
  <c r="AE48" i="3"/>
  <c r="AF48" i="3" s="1"/>
  <c r="AC48" i="3"/>
  <c r="Z48" i="3"/>
  <c r="AA48" i="3" s="1"/>
  <c r="X48" i="3"/>
  <c r="U48" i="3"/>
  <c r="V48" i="3" s="1"/>
  <c r="S48" i="3"/>
  <c r="P48" i="3"/>
  <c r="Q48" i="3" s="1"/>
  <c r="N48" i="3"/>
  <c r="K48" i="3"/>
  <c r="L48" i="3" s="1"/>
  <c r="I48" i="3"/>
  <c r="F48" i="3"/>
  <c r="G48" i="3" s="1"/>
  <c r="AV36" i="3"/>
  <c r="AS36" i="3"/>
  <c r="AR36" i="3"/>
  <c r="AO36" i="3"/>
  <c r="AP36" i="3" s="1"/>
  <c r="AM36" i="3"/>
  <c r="AJ36" i="3"/>
  <c r="AK36" i="3" s="1"/>
  <c r="AH36" i="3"/>
  <c r="AE36" i="3"/>
  <c r="AF36" i="3" s="1"/>
  <c r="AC36" i="3"/>
  <c r="Z36" i="3"/>
  <c r="AA36" i="3" s="1"/>
  <c r="X36" i="3"/>
  <c r="U36" i="3"/>
  <c r="V36" i="3" s="1"/>
  <c r="S36" i="3"/>
  <c r="P36" i="3"/>
  <c r="Q36" i="3" s="1"/>
  <c r="N36" i="3"/>
  <c r="K36" i="3"/>
  <c r="L36" i="3" s="1"/>
  <c r="I36" i="3"/>
  <c r="F36" i="3"/>
  <c r="G36" i="3" s="1"/>
  <c r="AV12" i="3"/>
  <c r="AW12" i="3" s="1"/>
  <c r="AS12" i="3"/>
  <c r="AR12" i="3"/>
  <c r="AO12" i="3"/>
  <c r="AP12" i="3" s="1"/>
  <c r="AM12" i="3"/>
  <c r="AJ12" i="3"/>
  <c r="AK12" i="3" s="1"/>
  <c r="AH12" i="3"/>
  <c r="AE12" i="3"/>
  <c r="AF12" i="3" s="1"/>
  <c r="AC12" i="3"/>
  <c r="Z12" i="3"/>
  <c r="AA12" i="3" s="1"/>
  <c r="X12" i="3"/>
  <c r="U12" i="3"/>
  <c r="V12" i="3" s="1"/>
  <c r="S12" i="3"/>
  <c r="P12" i="3"/>
  <c r="Q12" i="3" s="1"/>
  <c r="N12" i="3"/>
  <c r="K12" i="3"/>
  <c r="L12" i="3" s="1"/>
  <c r="I12" i="3"/>
  <c r="F12" i="3"/>
  <c r="G12" i="3" s="1"/>
  <c r="AT28" i="3" l="1"/>
  <c r="AW35" i="3"/>
  <c r="AW16" i="3"/>
  <c r="AW47" i="3"/>
  <c r="AW2" i="3"/>
  <c r="AW44" i="3"/>
  <c r="AW49" i="3"/>
  <c r="AW32" i="3"/>
  <c r="AW24" i="3"/>
  <c r="AX30" i="3"/>
  <c r="AY30" i="3" s="1"/>
  <c r="AX42" i="3"/>
  <c r="AY42" i="3" s="1"/>
  <c r="AX9" i="3"/>
  <c r="AY9" i="3" s="1"/>
  <c r="AX47" i="3"/>
  <c r="AY47" i="3" s="1"/>
  <c r="AW10" i="3"/>
  <c r="AW8" i="3"/>
  <c r="AW43" i="3"/>
  <c r="AW6" i="3"/>
  <c r="AW27" i="3"/>
  <c r="AW36" i="3"/>
  <c r="AT14" i="3"/>
  <c r="AT29" i="3"/>
  <c r="AW45" i="3"/>
  <c r="AW19" i="3"/>
  <c r="AW50" i="3"/>
  <c r="AW13" i="3"/>
  <c r="AW34" i="3"/>
  <c r="AW15" i="3"/>
  <c r="AX38" i="3"/>
  <c r="AY38" i="3" s="1"/>
  <c r="AT37" i="3"/>
  <c r="AT20" i="3"/>
  <c r="AW7" i="3"/>
  <c r="AW4" i="3"/>
  <c r="AW40" i="3"/>
  <c r="AW11" i="3"/>
  <c r="AW53" i="3"/>
  <c r="AW20" i="3"/>
  <c r="AW52" i="3"/>
  <c r="AW39" i="3"/>
  <c r="AT44" i="3"/>
  <c r="AT8" i="3"/>
  <c r="AT47" i="3"/>
  <c r="AT10" i="3"/>
  <c r="AW31" i="3"/>
  <c r="AW3" i="3"/>
  <c r="AX37" i="3"/>
  <c r="AY37" i="3" s="1"/>
  <c r="AT26" i="3"/>
  <c r="AT39" i="3"/>
  <c r="AT15" i="3"/>
  <c r="AT46" i="3"/>
  <c r="AT12" i="3"/>
  <c r="AX3" i="3"/>
  <c r="AY3" i="3" s="1"/>
  <c r="AX28" i="3"/>
  <c r="AY28" i="3" s="1"/>
  <c r="AT51" i="3"/>
  <c r="AT52" i="3"/>
  <c r="AT18" i="3"/>
  <c r="AX12" i="3"/>
  <c r="AY12" i="3" s="1"/>
  <c r="AT50" i="3"/>
  <c r="AX31" i="3"/>
  <c r="AY31" i="3" s="1"/>
  <c r="AX20" i="3"/>
  <c r="AY20" i="3" s="1"/>
  <c r="AT22" i="3"/>
  <c r="AT53" i="3"/>
  <c r="AT34" i="3"/>
  <c r="AT36" i="3"/>
  <c r="AT19" i="3"/>
  <c r="AX55" i="3"/>
  <c r="AY55" i="3" s="1"/>
  <c r="AX11" i="3"/>
  <c r="AY11" i="3" s="1"/>
  <c r="AT25" i="3"/>
  <c r="AT27" i="3"/>
  <c r="AT2" i="3"/>
  <c r="AT41" i="3"/>
  <c r="AT54" i="3"/>
  <c r="AT11" i="3"/>
  <c r="AX2" i="3"/>
  <c r="AY2" i="3" s="1"/>
  <c r="AT17" i="3"/>
  <c r="AT6" i="3"/>
  <c r="AT42" i="3"/>
  <c r="AT43" i="3"/>
  <c r="AT24" i="3"/>
  <c r="AX26" i="3"/>
  <c r="AY26" i="3" s="1"/>
  <c r="AX14" i="3"/>
  <c r="AY14" i="3" s="1"/>
  <c r="AT16" i="3"/>
  <c r="AX4" i="3"/>
  <c r="AY4" i="3" s="1"/>
  <c r="AX51" i="3"/>
  <c r="AY51" i="3" s="1"/>
  <c r="AT32" i="3"/>
  <c r="AX21" i="3"/>
  <c r="AY21" i="3" s="1"/>
  <c r="AX22" i="3"/>
  <c r="AY22" i="3" s="1"/>
  <c r="AT35" i="3"/>
  <c r="AX36" i="3"/>
  <c r="AY36" i="3" s="1"/>
  <c r="AX24" i="3"/>
  <c r="AY24" i="3" s="1"/>
  <c r="AT40" i="3"/>
  <c r="AX50" i="3"/>
  <c r="AY50" i="3" s="1"/>
  <c r="AX41" i="3"/>
  <c r="AY41" i="3" s="1"/>
  <c r="AT7" i="3"/>
  <c r="AX19" i="3"/>
  <c r="AY19" i="3" s="1"/>
  <c r="AX43" i="3"/>
  <c r="AY43" i="3" s="1"/>
  <c r="AT33" i="3"/>
  <c r="AX54" i="3"/>
  <c r="AY54" i="3" s="1"/>
  <c r="AX10" i="3"/>
  <c r="AY10" i="3" s="1"/>
  <c r="AT13" i="3"/>
  <c r="AX39" i="3"/>
  <c r="AY39" i="3" s="1"/>
  <c r="AT5" i="3"/>
  <c r="AX29" i="3"/>
  <c r="AY29" i="3" s="1"/>
  <c r="AX52" i="3"/>
  <c r="AY52" i="3" s="1"/>
  <c r="AT45" i="3"/>
  <c r="AX46" i="3"/>
  <c r="AY46" i="3" s="1"/>
  <c r="AX53" i="3"/>
  <c r="AY53" i="3" s="1"/>
  <c r="AT48" i="3"/>
  <c r="AX25" i="3"/>
  <c r="AY25" i="3" s="1"/>
  <c r="AX13" i="3"/>
  <c r="AY13" i="3" s="1"/>
  <c r="AT3" i="3"/>
  <c r="AX16" i="3"/>
  <c r="AY16" i="3" s="1"/>
  <c r="AX17" i="3"/>
  <c r="AY17" i="3" s="1"/>
  <c r="AT31" i="3"/>
  <c r="AX32" i="3"/>
  <c r="AY32" i="3" s="1"/>
  <c r="AX44" i="3"/>
  <c r="AY44" i="3" s="1"/>
  <c r="AT55" i="3"/>
  <c r="AX35" i="3"/>
  <c r="AY35" i="3" s="1"/>
  <c r="AX48" i="3"/>
  <c r="AY48" i="3" s="1"/>
  <c r="AT49" i="3"/>
  <c r="AX40" i="3"/>
  <c r="AY40" i="3" s="1"/>
  <c r="AX15" i="3"/>
  <c r="AY15" i="3" s="1"/>
  <c r="AT30" i="3"/>
  <c r="AX7" i="3"/>
  <c r="AY7" i="3" s="1"/>
  <c r="AX18" i="3"/>
  <c r="AY18" i="3" s="1"/>
  <c r="AT9" i="3"/>
  <c r="AX33" i="3"/>
  <c r="AY33" i="3" s="1"/>
  <c r="AX34" i="3"/>
  <c r="AY34" i="3" s="1"/>
  <c r="AT38" i="3"/>
  <c r="AX27" i="3"/>
  <c r="AY27" i="3" s="1"/>
  <c r="AX49" i="3"/>
  <c r="AY49" i="3" s="1"/>
  <c r="AT4" i="3"/>
  <c r="AX5" i="3"/>
  <c r="AY5" i="3" s="1"/>
  <c r="AX6" i="3"/>
  <c r="AY6" i="3" s="1"/>
  <c r="AT21" i="3"/>
  <c r="AX45" i="3"/>
  <c r="AY45" i="3" s="1"/>
  <c r="AX8" i="3"/>
  <c r="AY8" i="3" s="1"/>
  <c r="AU28" i="3" l="1"/>
  <c r="AU42" i="3"/>
  <c r="AU6" i="3"/>
  <c r="AU30" i="3"/>
  <c r="AU40" i="3"/>
  <c r="AU10" i="3"/>
  <c r="AU31" i="3"/>
  <c r="AU16" i="3"/>
  <c r="AU46" i="3"/>
  <c r="AU9" i="3"/>
  <c r="AU5" i="3"/>
  <c r="AU43" i="3"/>
  <c r="AU51" i="3"/>
  <c r="AU15" i="3"/>
  <c r="AU55" i="3"/>
  <c r="AU27" i="3"/>
  <c r="AU20" i="3"/>
  <c r="AU13" i="3"/>
  <c r="AU38" i="3"/>
  <c r="AU45" i="3"/>
  <c r="AU33" i="3"/>
  <c r="AU11" i="3"/>
  <c r="AU19" i="3"/>
  <c r="AU8" i="3"/>
  <c r="AU49" i="3"/>
  <c r="AU35" i="3"/>
  <c r="AU54" i="3"/>
  <c r="AU36" i="3"/>
  <c r="AU18" i="3"/>
  <c r="AU39" i="3"/>
  <c r="AU44" i="3"/>
  <c r="AU29" i="3"/>
  <c r="AU7" i="3"/>
  <c r="AU2" i="3"/>
  <c r="AU53" i="3"/>
  <c r="AU32" i="3"/>
  <c r="AU22" i="3"/>
  <c r="AU4" i="3"/>
  <c r="AU48" i="3"/>
  <c r="AU25" i="3"/>
  <c r="AU37" i="3"/>
  <c r="AU17" i="3"/>
  <c r="AU12" i="3"/>
  <c r="AU50" i="3"/>
  <c r="AU47" i="3"/>
  <c r="AU21" i="3"/>
  <c r="AU3" i="3"/>
  <c r="AU24" i="3"/>
  <c r="AU41" i="3"/>
  <c r="AU34" i="3"/>
  <c r="AU52" i="3"/>
  <c r="AU26" i="3"/>
  <c r="AU14" i="3"/>
</calcChain>
</file>

<file path=xl/sharedStrings.xml><?xml version="1.0" encoding="utf-8"?>
<sst xmlns="http://schemas.openxmlformats.org/spreadsheetml/2006/main" count="2420" uniqueCount="232">
  <si>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</si>
  <si>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</si>
  <si>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</si>
  <si>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</si>
  <si>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</si>
  <si>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</si>
  <si>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</si>
  <si>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</si>
  <si>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</si>
  <si>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</si>
  <si>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</si>
  <si>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</si>
  <si>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</si>
  <si>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</si>
  <si>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</si>
  <si>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</si>
  <si>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</si>
  <si>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</si>
  <si>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</si>
  <si>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</si>
  <si>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</si>
  <si>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Unidad Oper</t>
  </si>
  <si>
    <t>Supervisor Act</t>
  </si>
  <si>
    <t>Ruta</t>
  </si>
  <si>
    <t>Agente Actual</t>
  </si>
  <si>
    <t>1172 - TRESMONTES SUB23</t>
  </si>
  <si>
    <t>1172 - TRESMONTES CUOTA</t>
  </si>
  <si>
    <t>1172 - TRESMONTES CTE23</t>
  </si>
  <si>
    <t>1172 - TRESMONTES CTE CUOTA</t>
  </si>
  <si>
    <t>1222 - PEPSICO SUB23</t>
  </si>
  <si>
    <t>1222 - PEPSICO CUOTA</t>
  </si>
  <si>
    <t>1222 -PEPSICO CTE23</t>
  </si>
  <si>
    <t>1222 -PEPSICO CTE CUOTA</t>
  </si>
  <si>
    <t>1284 - EFFEM SUB23</t>
  </si>
  <si>
    <t>1284 - EFFEM CUOTA</t>
  </si>
  <si>
    <t>1284 - EFFEM CTE23</t>
  </si>
  <si>
    <t>1284 - EFFEM CTE CUOTA</t>
  </si>
  <si>
    <t>1382 - MONDELEZ SUB23</t>
  </si>
  <si>
    <t>1382 - MONDELEZ CUOTA</t>
  </si>
  <si>
    <t>1382 - MONDELEZ CTE23</t>
  </si>
  <si>
    <t>1382 - MONDELEZ CTE CUOTA</t>
  </si>
  <si>
    <t>425 - FERRERO SUB23</t>
  </si>
  <si>
    <t>425 - FERRERO CUOTA</t>
  </si>
  <si>
    <t>425 - FERRERO CTE23</t>
  </si>
  <si>
    <t>425 - FERRERO CTE CUOTA</t>
  </si>
  <si>
    <t>522 - HERSHEY SUB23</t>
  </si>
  <si>
    <t>522 - HERSHEY CUOTA</t>
  </si>
  <si>
    <t>522 - HERSHEY CTE23</t>
  </si>
  <si>
    <t>522 - HERSHEY CTE CUOTA</t>
  </si>
  <si>
    <t>662 -DE LA ROSA SUB23</t>
  </si>
  <si>
    <t>662 -DE LA ROSA CUOTA</t>
  </si>
  <si>
    <t>662 - DE LA ROSA CTE23</t>
  </si>
  <si>
    <t>662 - DE LA ROSA CTE CUOTA</t>
  </si>
  <si>
    <t>1285 - NESTLE SUB23</t>
  </si>
  <si>
    <t>1285 - NESTLE CUOTA</t>
  </si>
  <si>
    <t>1285 - NESTLE CTES23</t>
  </si>
  <si>
    <t>1285 - NESTLE CTE CUOTA</t>
  </si>
  <si>
    <t>Total SUBT 23</t>
  </si>
  <si>
    <t>Total Cuota</t>
  </si>
  <si>
    <t>Total VARCTES23</t>
  </si>
  <si>
    <t>Total Cte Cuota</t>
  </si>
  <si>
    <t>DECASA-GDL</t>
  </si>
  <si>
    <t>SG-02 - MANRIQUEZ LOPEZ CESAR OSVALDO</t>
  </si>
  <si>
    <t>G-A</t>
  </si>
  <si>
    <t>SG-04 - MARROQUIN MELGOZA GREGORIO</t>
  </si>
  <si>
    <t>G-AA</t>
  </si>
  <si>
    <t>SG-05 - BUSTAMANTE SARABIA JOSE ENRIQUE</t>
  </si>
  <si>
    <t>G-AB</t>
  </si>
  <si>
    <t>G-AC</t>
  </si>
  <si>
    <t>SG-03 - TELLEZ JILOTE JOSE ALFREDO</t>
  </si>
  <si>
    <t>G-AD</t>
  </si>
  <si>
    <t>G-AE</t>
  </si>
  <si>
    <t>G-AF</t>
  </si>
  <si>
    <t>G-AJ</t>
  </si>
  <si>
    <t>G-AL</t>
  </si>
  <si>
    <t>G-AM</t>
  </si>
  <si>
    <t>G-AN</t>
  </si>
  <si>
    <t>G-AO</t>
  </si>
  <si>
    <t>G-AR</t>
  </si>
  <si>
    <t>SG-01 - GERVACIO BARBARIN MAURO HERIBERTO</t>
  </si>
  <si>
    <t>G-AT</t>
  </si>
  <si>
    <t>G-AW</t>
  </si>
  <si>
    <t>G-AY</t>
  </si>
  <si>
    <t>G-AZ</t>
  </si>
  <si>
    <t>G-BA</t>
  </si>
  <si>
    <t>G-BC</t>
  </si>
  <si>
    <t>G-BD</t>
  </si>
  <si>
    <t>G-BE</t>
  </si>
  <si>
    <t>G-BF</t>
  </si>
  <si>
    <t>G-BG</t>
  </si>
  <si>
    <t>G-BH</t>
  </si>
  <si>
    <t>G-BI</t>
  </si>
  <si>
    <t>G-BJ</t>
  </si>
  <si>
    <t>G-BK</t>
  </si>
  <si>
    <t>G-BL</t>
  </si>
  <si>
    <t>G-BN</t>
  </si>
  <si>
    <t>G-BO</t>
  </si>
  <si>
    <t>G-C</t>
  </si>
  <si>
    <t>G-D</t>
  </si>
  <si>
    <t>G-E</t>
  </si>
  <si>
    <t>G-F</t>
  </si>
  <si>
    <t>G-G</t>
  </si>
  <si>
    <t>G-H</t>
  </si>
  <si>
    <t>G-I</t>
  </si>
  <si>
    <t>G-J</t>
  </si>
  <si>
    <t>G-K</t>
  </si>
  <si>
    <t>G-L</t>
  </si>
  <si>
    <t>G-M</t>
  </si>
  <si>
    <t>G-N</t>
  </si>
  <si>
    <t>G-O</t>
  </si>
  <si>
    <t>G-P</t>
  </si>
  <si>
    <t>G-Q</t>
  </si>
  <si>
    <t>G-R</t>
  </si>
  <si>
    <t>G-T</t>
  </si>
  <si>
    <t>G-U</t>
  </si>
  <si>
    <t>G-V</t>
  </si>
  <si>
    <t>G-W</t>
  </si>
  <si>
    <t>G-X</t>
  </si>
  <si>
    <t>G-Y</t>
  </si>
  <si>
    <t>G-Z</t>
  </si>
  <si>
    <t>LOS FENIX</t>
  </si>
  <si>
    <t>LOS ALTOS ATHLETICS</t>
  </si>
  <si>
    <t>CONDORS</t>
  </si>
  <si>
    <t>TAPATIOS SCC</t>
  </si>
  <si>
    <t>G-BM</t>
  </si>
  <si>
    <t>G-BQ</t>
  </si>
  <si>
    <t>LOS TOMATEROS DE SINALOA</t>
  </si>
  <si>
    <t>T C /4</t>
  </si>
  <si>
    <t>T VA / 4</t>
  </si>
  <si>
    <t>T C CLIENTES /4</t>
  </si>
  <si>
    <t>FERRERO DE MEXICO S.A DE C.V</t>
  </si>
  <si>
    <t>DISTRIBUIDORA DE LA ROSA S.A DE C.V</t>
  </si>
  <si>
    <t>EFFEM MEXICO INC. Y COMPAÑIA, S. EN N.C. DE C.V.</t>
  </si>
  <si>
    <t>HERSHEY MEXICO S.A DE C.V</t>
  </si>
  <si>
    <t>MARCAS NESTLE SA DE CV</t>
  </si>
  <si>
    <t>SUCURSAL</t>
  </si>
  <si>
    <t>EQUIPO</t>
  </si>
  <si>
    <t>1-10 JORNADA 1</t>
  </si>
  <si>
    <t>11-17 JORNADA 2</t>
  </si>
  <si>
    <t>18-24 JORNADA 3</t>
  </si>
  <si>
    <t>25-31 JORNADA 4</t>
  </si>
  <si>
    <t>TRESMONTES LUCCHETTI MEXICO S.A DE C.V</t>
  </si>
  <si>
    <t>MONDELEZ MEXICO S DE RL DE CV</t>
  </si>
  <si>
    <t>CUOTA /4</t>
  </si>
  <si>
    <t>G-A - CURIEL CRUZ BRIAM ALEXANDER</t>
  </si>
  <si>
    <t>G-AA - PRECIADO FLORES JUAN GABRIEL</t>
  </si>
  <si>
    <t>G-AB - CARRILLO HAROS NEFTALI</t>
  </si>
  <si>
    <t>G-AC - GARCIA GARCIA CLAUDIA LISANDRA</t>
  </si>
  <si>
    <t>G-AD - ESPARZA VALENZUELA ALEJANDRO</t>
  </si>
  <si>
    <t>G-AE - HERNANDEZ ARIAS JUAN CARLOS GUADALUPE</t>
  </si>
  <si>
    <t>G-AF - DESENA REGALADO SAGRARIO LEONOR</t>
  </si>
  <si>
    <t>G-AJ - ORTIZ CISNEROS ELBA</t>
  </si>
  <si>
    <t>G-AL - ESCOTO AYALA MARGARITA</t>
  </si>
  <si>
    <t>G-AM - MALDONADO MALTOS SALVADOR</t>
  </si>
  <si>
    <t>G-AN - AGUILERA SOLTERO OCTAVIO</t>
  </si>
  <si>
    <t>G-AO - SOLORZANO RAMOS MIGUEL</t>
  </si>
  <si>
    <t>G-AR - LANDEROS RODRIGUEZ EDDER JESUS</t>
  </si>
  <si>
    <t>G-AT - LOPEZ ABREGO CARLOS ALONSO</t>
  </si>
  <si>
    <t>G-AW - VARGAS NUÑEZ SAUL</t>
  </si>
  <si>
    <t>G-AY - RUANO TAFOYA VICTOR MANUEL</t>
  </si>
  <si>
    <t>G-AZ - SOTO RIOS ARTURO</t>
  </si>
  <si>
    <t>G-B - BODEGA GUADALAJARA</t>
  </si>
  <si>
    <t>G-BA - URTIZ GARCIA KATIA ALEJANDRA</t>
  </si>
  <si>
    <t>G-BC - GALVAN MEZA CARLOS ENRIQUE</t>
  </si>
  <si>
    <t>G-BD - VAZQUEZ SOTELO JESUS ALBERTO</t>
  </si>
  <si>
    <t>G-BE - GONZALEZ CONTRERAS EFREN ROSENDO</t>
  </si>
  <si>
    <t>G-BF - RODRIGUEZ ORNELAS JOEL ALEJANDRO</t>
  </si>
  <si>
    <t>G-BG - LOPEZ ESQUIVEL MARCOS MIGUEL</t>
  </si>
  <si>
    <t>G-BH - RODRIGUEZ GALINDO ERENDIRA PATRICIA</t>
  </si>
  <si>
    <t>G-BI - ROSALES FLORES ROBERTO</t>
  </si>
  <si>
    <t>G-BM - RODRIGUEZ SANCHEZ CLAUDIA ELIZABETH</t>
  </si>
  <si>
    <t>G-BN - QUIJADA BRISEÑO CLAUDIA CRISTINA</t>
  </si>
  <si>
    <t>G-BP - DOMINGUEZ LUCAS JOSE ANTONIO</t>
  </si>
  <si>
    <t>G-BQ - ARROYO MARCOS EZEQUIEL BERNABE</t>
  </si>
  <si>
    <t>G-C - CORTES CALDERON CLAUDIO</t>
  </si>
  <si>
    <t>G-D - PEREZ HUIZAR LORENA MONSERRAT</t>
  </si>
  <si>
    <t>G-E - MARISCAL JIMENEZ ANDRES</t>
  </si>
  <si>
    <t>G-F - GONZALEZ QUINTANA MOISES</t>
  </si>
  <si>
    <t>G-G - CABRERA IÑIGUEZ PATRICIA</t>
  </si>
  <si>
    <t>G-H - G-H VACANTE SUP. CESAR MANRIQUEZ</t>
  </si>
  <si>
    <t>G-J - BARRETO RAMOS ANA GRISELDA</t>
  </si>
  <si>
    <t>G-K - GOMEZ JUAREZ ALVARO MISAEL</t>
  </si>
  <si>
    <t>G-L - LOPEZ ALVARADO JORGE ARTURO</t>
  </si>
  <si>
    <t>G-M - GONZALEZ RUIZ JOAQUIN</t>
  </si>
  <si>
    <t>G-N - CONTRERAS VIERA OSCAR JAVIER</t>
  </si>
  <si>
    <t>G-O - HERNANDEZ ARCEO JOSE ALFREDO</t>
  </si>
  <si>
    <t>G-P - OSUNA ASTORGA JESUS ALONSO</t>
  </si>
  <si>
    <t>G-Q - RAMIREZ GUTIERREZ ALEJANDRO</t>
  </si>
  <si>
    <t>G-R - VEGA RODRIGUEZ ANDRIK SAUL</t>
  </si>
  <si>
    <t>G-U - ROJO VALLE MANUEL FABIAN</t>
  </si>
  <si>
    <t>G-V - QUINTERO MEDRANO DIEGO</t>
  </si>
  <si>
    <t>G-W - ORTIZ SANDOVAL ARMANDO</t>
  </si>
  <si>
    <t>G-X - AISPURO LEY RUBEN ABIGAIL</t>
  </si>
  <si>
    <t>G-Y - SANCHEZ SANCHEZ JOSE ANTONIO</t>
  </si>
  <si>
    <t>G-Z - SEPULVEDA CISNEROS VICTOR CAIN</t>
  </si>
  <si>
    <t>G-BJ - DUARTE GONZALEZ OSCAR ALEJANDRO</t>
  </si>
  <si>
    <t>G-BK - G-BK VACANTE SUP. ALVARO BONILLA</t>
  </si>
  <si>
    <t>G-BL - FLORES VALENZUELA EDGAR BLADIMIR</t>
  </si>
  <si>
    <t>G-BO - PEREZ CHAVEZ ADRIANA GUADALUPE</t>
  </si>
  <si>
    <t>G-I - CARDENAS LEON CRISTIAN ALEJANDRO</t>
  </si>
  <si>
    <t>Total general</t>
  </si>
  <si>
    <t>G-B</t>
  </si>
  <si>
    <t>G-BP</t>
  </si>
  <si>
    <t>1172 - TRESMONTES LUCCHETTI MEXICO S.A DE C.V</t>
  </si>
  <si>
    <t>1222 - COMERCIALIZADORA PEPSICO MEXICO S DE RL DE CV</t>
  </si>
  <si>
    <t>1284 - EFFEM MEXICO INC. Y COMPAÑIA, S. EN N.C. DE C.V.</t>
  </si>
  <si>
    <t>1285 - MARCAS NESTLE SA DE CV</t>
  </si>
  <si>
    <t>1382 - MONDELEZ MEXICO S DE RL DE CV</t>
  </si>
  <si>
    <t>425 - FERRERO DE MEXICO S.A DE C.V</t>
  </si>
  <si>
    <t>522 - HERSHEY MEXICO S.A DE C.V</t>
  </si>
  <si>
    <t>662 - DISTRIBUIDORA DE LA ROSA S.A DE C.V</t>
  </si>
  <si>
    <t>Recuento distinto de uni_cli</t>
  </si>
  <si>
    <t>S/ZNACTE - SIN AGENTE VENDEDOR</t>
  </si>
  <si>
    <t>S/ZN</t>
  </si>
  <si>
    <t>G-T - MARTINEZ PALOMARES FERNANDO DE JESUS</t>
  </si>
  <si>
    <t>Etiquetas de fila</t>
  </si>
  <si>
    <t>Suma de subtotal 24</t>
  </si>
  <si>
    <t>Tota</t>
  </si>
  <si>
    <t>Suma de total 24</t>
  </si>
  <si>
    <t>SG-03 - BONILLA ALBA ALVARO</t>
  </si>
  <si>
    <t>SG-06 - FARIAS ROJAS JOSE ELEAZAR</t>
  </si>
  <si>
    <t>SG-01</t>
  </si>
  <si>
    <t>SG-02</t>
  </si>
  <si>
    <t>SG-03</t>
  </si>
  <si>
    <t>SG-04</t>
  </si>
  <si>
    <t>SG-05</t>
  </si>
  <si>
    <t>SG-06</t>
  </si>
  <si>
    <t>G-E - CASTRO BEJAR FRANCISCO JAVIER</t>
  </si>
  <si>
    <t>G-H - VILLAREAL GUTIERREZ ALFREDO EMMANUEL</t>
  </si>
  <si>
    <t>G-BK - BK ALVARADO VILLALOBOS ALAN EDUARDO</t>
  </si>
  <si>
    <t>G-V - ANDRADE CORONADO JUAN CARLOS</t>
  </si>
  <si>
    <t>Etiq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</si>
</sst>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theme="1"/>
      </patternFill>
    </fill>
    <fill>
      <patternFill patternType="solid">
        <fgColor theme="8"/>
        <bgColor theme="1"/>
      </patternFill>
    </fill>
    <fill>
      <patternFill patternType="solid">
        <fgColor theme="7"/>
        <bgColor theme="1"/>
      </patternFill>
    </fill>
    <fill>
      <patternFill patternType="solid">
        <fgColor theme="6"/>
        <bgColor theme="1"/>
      </patternFill>
    </fill>
    <fill>
      <patternFill patternType="solid">
        <fgColor theme="5"/>
        <bgColor theme="1"/>
      </patternFill>
    </fill>
    <fill>
      <patternFill patternType="solid">
        <fgColor theme="4"/>
        <bgColor theme="1"/>
      </patternFill>
    </fill>
    <fill>
      <patternFill patternType="solid">
        <fgColor theme="3"/>
        <bgColor theme="1"/>
      </patternFill>
    </fill>
    <fill>
      <patternFill patternType="solid">
        <fgColor rgb="FF7030A0"/>
        <bgColor theme="1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3" fontId="0" fillId="6" borderId="13" xfId="0" applyNumberFormat="1" applyFill="1" applyBorder="1"/>
    <xf numFmtId="3" fontId="5" fillId="5" borderId="0" xfId="0" applyNumberFormat="1" applyFont="1" applyFill="1" applyAlignment="1">
      <alignment horizontal="center"/>
    </xf>
    <xf numFmtId="3" fontId="7" fillId="6" borderId="13" xfId="0" applyNumberFormat="1" applyFont="1" applyFill="1" applyBorder="1" applyAlignment="1">
      <alignment horizontal="center"/>
    </xf>
    <xf numFmtId="3" fontId="8" fillId="6" borderId="13" xfId="0" applyNumberFormat="1" applyFont="1" applyFill="1" applyBorder="1" applyAlignment="1">
      <alignment horizontal="center"/>
    </xf>
    <xf numFmtId="3" fontId="0" fillId="6" borderId="13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7" borderId="0" xfId="0" applyFont="1" applyFill="1" applyAlignment="1">
      <alignment horizontal="center"/>
    </xf>
    <xf numFmtId="3" fontId="5" fillId="8" borderId="0" xfId="0" applyNumberFormat="1" applyFont="1" applyFill="1" applyAlignment="1">
      <alignment horizontal="center"/>
    </xf>
    <xf numFmtId="3" fontId="5" fillId="9" borderId="0" xfId="0" applyNumberFormat="1" applyFont="1" applyFill="1" applyAlignment="1">
      <alignment horizontal="center"/>
    </xf>
    <xf numFmtId="3" fontId="5" fillId="10" borderId="0" xfId="0" applyNumberFormat="1" applyFont="1" applyFill="1" applyAlignment="1">
      <alignment horizontal="center"/>
    </xf>
    <xf numFmtId="3" fontId="5" fillId="11" borderId="0" xfId="0" applyNumberFormat="1" applyFont="1" applyFill="1" applyAlignment="1">
      <alignment horizontal="center"/>
    </xf>
    <xf numFmtId="3" fontId="5" fillId="12" borderId="0" xfId="0" applyNumberFormat="1" applyFont="1" applyFill="1" applyAlignment="1">
      <alignment horizontal="center"/>
    </xf>
    <xf numFmtId="3" fontId="5" fillId="13" borderId="0" xfId="0" applyNumberFormat="1" applyFont="1" applyFill="1" applyAlignment="1">
      <alignment horizontal="center"/>
    </xf>
    <xf numFmtId="3" fontId="5" fillId="14" borderId="0" xfId="0" applyNumberFormat="1" applyFont="1" applyFill="1" applyAlignment="1">
      <alignment horizontal="center"/>
    </xf>
    <xf numFmtId="3" fontId="5" fillId="15" borderId="0" xfId="0" applyNumberFormat="1" applyFont="1" applyFill="1" applyAlignment="1">
      <alignment horizontal="center"/>
    </xf>
    <xf numFmtId="0" fontId="5" fillId="16" borderId="0" xfId="0" applyFont="1" applyFill="1" applyAlignment="1">
      <alignment horizontal="center"/>
    </xf>
    <xf numFmtId="0" fontId="5" fillId="16" borderId="0" xfId="0" applyFont="1" applyFill="1" applyAlignment="1">
      <alignment horizontal="left"/>
    </xf>
    <xf numFmtId="49" fontId="5" fillId="16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" fontId="6" fillId="5" borderId="0" xfId="0" applyNumberFormat="1" applyFont="1" applyFill="1" applyAlignment="1">
      <alignment horizontal="center"/>
    </xf>
    <xf numFmtId="44" fontId="0" fillId="0" borderId="0" xfId="1" applyFont="1" applyFill="1"/>
    <xf numFmtId="3" fontId="0" fillId="0" borderId="13" xfId="0" applyNumberFormat="1" applyBorder="1"/>
    <xf numFmtId="44" fontId="0" fillId="0" borderId="13" xfId="1" applyFont="1" applyFill="1" applyBorder="1"/>
    <xf numFmtId="44" fontId="0" fillId="0" borderId="6" xfId="1" applyFont="1" applyFill="1" applyBorder="1"/>
    <xf numFmtId="3" fontId="0" fillId="6" borderId="13" xfId="0" applyNumberFormat="1" applyFill="1" applyBorder="1" applyAlignment="1">
      <alignment horizontal="left"/>
    </xf>
    <xf numFmtId="3" fontId="5" fillId="5" borderId="0" xfId="0" applyNumberFormat="1" applyFont="1" applyFill="1"/>
    <xf numFmtId="3" fontId="5" fillId="5" borderId="0" xfId="0" applyNumberFormat="1" applyFont="1" applyFill="1" applyAlignment="1">
      <alignment horizontal="left"/>
    </xf>
    <xf numFmtId="3" fontId="7" fillId="6" borderId="13" xfId="0" applyNumberFormat="1" applyFont="1" applyFill="1" applyBorder="1" applyAlignment="1">
      <alignment horizontal="left"/>
    </xf>
    <xf numFmtId="3" fontId="7" fillId="6" borderId="13" xfId="0" applyNumberFormat="1" applyFont="1" applyFill="1" applyBorder="1"/>
    <xf numFmtId="3" fontId="0" fillId="6" borderId="13" xfId="0" applyNumberFormat="1" applyFill="1" applyBorder="1" applyAlignment="1">
      <alignment horizontal="left" indent="1"/>
    </xf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5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1" defaultTableStyle="TableStyleMedium2" defaultPivotStyle="PivotStyleLight16">
    <tableStyle name="Invisible" pivot="0" table="0" count="0" xr9:uid="{950C686F-84D5-404A-BF33-669BA25C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pane ySplit="1" topLeftCell="A2" activePane="bottomLeft" state="frozen"/>
      <selection pane="bottomLeft" activeCell="C22" sqref="C22"/>
    </sheetView>
  </sheetViews>
  <sheetFormatPr baseColWidth="10" defaultRowHeight="15" x14ac:dyDescent="0.25"/>
  <cols>
    <col min="1" max="1" width="7.5703125" bestFit="1" customWidth="1"/>
    <col min="2" max="2" width="21.7109375" bestFit="1" customWidth="1"/>
    <col min="3" max="3" width="9.5703125" customWidth="1"/>
    <col min="4" max="5" width="9.7109375" bestFit="1" customWidth="1"/>
    <col min="6" max="6" width="10" bestFit="1" customWidth="1"/>
    <col min="7" max="8" width="10.7109375" bestFit="1" customWidth="1"/>
    <col min="9" max="9" width="10.7109375" customWidth="1"/>
    <col min="10" max="11" width="12.140625" bestFit="1" customWidth="1"/>
    <col min="12" max="12" width="10" bestFit="1" customWidth="1"/>
    <col min="13" max="13" width="34.28515625" bestFit="1" customWidth="1"/>
    <col min="14" max="17" width="12.28515625" style="20" bestFit="1" customWidth="1"/>
    <col min="18" max="19" width="11.28515625" style="20" bestFit="1" customWidth="1"/>
    <col min="20" max="21" width="12.28515625" style="20" bestFit="1" customWidth="1"/>
  </cols>
  <sheetData>
    <row r="1" spans="1:21" s="21" customFormat="1" ht="45.75" thickBot="1" x14ac:dyDescent="0.3">
      <c r="A1" s="22" t="s">
        <v>0</v>
      </c>
      <c r="B1" s="23" t="s">
        <v>1</v>
      </c>
      <c r="C1" s="24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5.75" thickBot="1" x14ac:dyDescent="0.3">
      <c r="A2" s="16">
        <v>1</v>
      </c>
      <c r="B2" s="1" t="s">
        <v>120</v>
      </c>
      <c r="C2" s="1" t="s">
        <v>80</v>
      </c>
      <c r="D2" s="4">
        <v>35613.564420833332</v>
      </c>
      <c r="E2" s="4">
        <v>21023.419100000006</v>
      </c>
      <c r="F2" s="6">
        <v>50</v>
      </c>
      <c r="G2" s="7">
        <v>12.25</v>
      </c>
      <c r="H2" s="7">
        <v>13</v>
      </c>
      <c r="I2" s="8">
        <v>30</v>
      </c>
      <c r="J2" s="4">
        <v>4500</v>
      </c>
      <c r="K2" s="4">
        <v>10890.754200000001</v>
      </c>
      <c r="L2" s="6">
        <v>20</v>
      </c>
      <c r="M2" s="35" t="s">
        <v>130</v>
      </c>
      <c r="N2" s="5">
        <v>1342.5979</v>
      </c>
      <c r="O2" s="5">
        <v>1490.0802000000001</v>
      </c>
      <c r="P2" s="5">
        <v>-325.92589999999996</v>
      </c>
      <c r="Q2" s="5">
        <v>5954.6116999999995</v>
      </c>
      <c r="R2" s="5">
        <v>0</v>
      </c>
      <c r="S2" s="54">
        <v>1671.3010000000002</v>
      </c>
      <c r="T2" s="5">
        <v>0</v>
      </c>
      <c r="U2" s="19">
        <v>10890.754200000001</v>
      </c>
    </row>
    <row r="3" spans="1:21" ht="15.75" thickBot="1" x14ac:dyDescent="0.3">
      <c r="A3" s="17">
        <v>1</v>
      </c>
      <c r="B3" s="2" t="s">
        <v>120</v>
      </c>
      <c r="C3" s="2" t="s">
        <v>85</v>
      </c>
      <c r="D3" s="4">
        <v>32645.711777499997</v>
      </c>
      <c r="E3" s="4">
        <v>134136.95599999998</v>
      </c>
      <c r="F3" s="10">
        <v>50</v>
      </c>
      <c r="G3" s="7">
        <v>9</v>
      </c>
      <c r="H3" s="7">
        <v>9</v>
      </c>
      <c r="I3" s="11">
        <v>30</v>
      </c>
      <c r="J3" s="9">
        <v>4500</v>
      </c>
      <c r="K3" s="9">
        <v>8053.7068999999992</v>
      </c>
      <c r="L3" s="10">
        <v>20</v>
      </c>
      <c r="M3" s="10" t="s">
        <v>130</v>
      </c>
      <c r="N3" s="5">
        <v>0</v>
      </c>
      <c r="O3" s="5">
        <v>1465.748</v>
      </c>
      <c r="P3" s="5">
        <v>0</v>
      </c>
      <c r="Q3" s="5">
        <v>122672.13309999998</v>
      </c>
      <c r="R3" s="5">
        <v>912.96299999999997</v>
      </c>
      <c r="S3" s="54">
        <v>0</v>
      </c>
      <c r="T3" s="5">
        <v>1032.4050000000002</v>
      </c>
      <c r="U3" s="19">
        <v>8053.7068999999992</v>
      </c>
    </row>
    <row r="4" spans="1:21" ht="15.75" thickBot="1" x14ac:dyDescent="0.3">
      <c r="A4" s="17">
        <v>1</v>
      </c>
      <c r="B4" s="2" t="s">
        <v>120</v>
      </c>
      <c r="C4" s="2" t="s">
        <v>89</v>
      </c>
      <c r="D4" s="4">
        <v>29111.334924999999</v>
      </c>
      <c r="E4" s="4">
        <v>10358.129499999999</v>
      </c>
      <c r="F4" s="10">
        <v>50</v>
      </c>
      <c r="G4" s="7">
        <v>8.25</v>
      </c>
      <c r="H4" s="7">
        <v>7</v>
      </c>
      <c r="I4" s="11">
        <v>30</v>
      </c>
      <c r="J4" s="9">
        <v>4500</v>
      </c>
      <c r="K4" s="9">
        <v>1978.7060999999999</v>
      </c>
      <c r="L4" s="10">
        <v>20</v>
      </c>
      <c r="M4" s="15" t="s">
        <v>130</v>
      </c>
      <c r="N4" s="5">
        <v>3292.6039999999998</v>
      </c>
      <c r="O4" s="5">
        <v>2182.4073000000003</v>
      </c>
      <c r="P4" s="5">
        <v>0</v>
      </c>
      <c r="Q4" s="5">
        <v>-878.00109999999984</v>
      </c>
      <c r="R4" s="5">
        <v>1164.8152</v>
      </c>
      <c r="S4" s="54">
        <v>2617.598</v>
      </c>
      <c r="T4" s="5">
        <v>0</v>
      </c>
      <c r="U4" s="19">
        <v>1978.7060999999999</v>
      </c>
    </row>
    <row r="5" spans="1:21" ht="15.75" thickBot="1" x14ac:dyDescent="0.3">
      <c r="A5" s="17">
        <v>1</v>
      </c>
      <c r="B5" s="2" t="s">
        <v>120</v>
      </c>
      <c r="C5" s="2" t="s">
        <v>91</v>
      </c>
      <c r="D5" s="4">
        <v>33100.316869999995</v>
      </c>
      <c r="E5" s="4">
        <v>11324.993500000002</v>
      </c>
      <c r="F5" s="10">
        <v>50</v>
      </c>
      <c r="G5" s="7">
        <v>6.25</v>
      </c>
      <c r="H5" s="7">
        <v>12</v>
      </c>
      <c r="I5" s="11">
        <v>30</v>
      </c>
      <c r="J5" s="9">
        <v>4500</v>
      </c>
      <c r="K5" s="9">
        <v>623.15089999999987</v>
      </c>
      <c r="L5" s="10">
        <v>20</v>
      </c>
      <c r="M5" s="15" t="s">
        <v>130</v>
      </c>
      <c r="N5" s="5">
        <v>1956.4880000000001</v>
      </c>
      <c r="O5" s="5">
        <v>677.77800000000002</v>
      </c>
      <c r="P5" s="5">
        <v>575.92529999999999</v>
      </c>
      <c r="Q5" s="5">
        <v>6223.1358</v>
      </c>
      <c r="R5" s="5">
        <v>646.29629999999997</v>
      </c>
      <c r="S5" s="54">
        <v>653.70399999999995</v>
      </c>
      <c r="T5" s="5">
        <v>-31.484800000000064</v>
      </c>
      <c r="U5" s="19">
        <v>623.15089999999987</v>
      </c>
    </row>
    <row r="6" spans="1:21" ht="15.75" thickBot="1" x14ac:dyDescent="0.3">
      <c r="A6" s="17">
        <v>1</v>
      </c>
      <c r="B6" s="2" t="s">
        <v>120</v>
      </c>
      <c r="C6" s="2" t="s">
        <v>92</v>
      </c>
      <c r="D6" s="4">
        <v>30147.117215833332</v>
      </c>
      <c r="E6" s="4">
        <v>33934.384600000005</v>
      </c>
      <c r="F6" s="10">
        <v>50</v>
      </c>
      <c r="G6" s="7">
        <v>5</v>
      </c>
      <c r="H6" s="7">
        <v>13</v>
      </c>
      <c r="I6" s="11">
        <v>30</v>
      </c>
      <c r="J6" s="9">
        <v>4500</v>
      </c>
      <c r="K6" s="9">
        <v>6296.3002000000006</v>
      </c>
      <c r="L6" s="10">
        <v>20</v>
      </c>
      <c r="M6" s="15" t="s">
        <v>130</v>
      </c>
      <c r="N6" s="5">
        <v>0</v>
      </c>
      <c r="O6" s="5">
        <v>1074.7068999999999</v>
      </c>
      <c r="P6" s="5">
        <v>0</v>
      </c>
      <c r="Q6" s="5">
        <v>25561.516700000004</v>
      </c>
      <c r="R6" s="5">
        <v>716.67549999999994</v>
      </c>
      <c r="S6" s="54">
        <v>313.88899999999995</v>
      </c>
      <c r="T6" s="5">
        <v>-28.703700000000001</v>
      </c>
      <c r="U6" s="19">
        <v>6296.3002000000006</v>
      </c>
    </row>
    <row r="7" spans="1:21" ht="15.75" thickBot="1" x14ac:dyDescent="0.3">
      <c r="A7" s="17">
        <v>1</v>
      </c>
      <c r="B7" s="2" t="s">
        <v>120</v>
      </c>
      <c r="C7" s="2" t="s">
        <v>97</v>
      </c>
      <c r="D7" s="4">
        <v>88268.107992500009</v>
      </c>
      <c r="E7" s="4">
        <v>48946.447000000029</v>
      </c>
      <c r="F7" s="10">
        <v>50</v>
      </c>
      <c r="G7" s="7">
        <v>13.25</v>
      </c>
      <c r="H7" s="7">
        <v>13</v>
      </c>
      <c r="I7" s="11">
        <v>30</v>
      </c>
      <c r="J7" s="9">
        <v>11679.684802500005</v>
      </c>
      <c r="K7" s="9">
        <v>1694.4455999999998</v>
      </c>
      <c r="L7" s="10">
        <v>20</v>
      </c>
      <c r="M7" s="15" t="s">
        <v>130</v>
      </c>
      <c r="N7" s="5">
        <v>3249.0726</v>
      </c>
      <c r="O7" s="5">
        <v>7740.3325999999997</v>
      </c>
      <c r="P7" s="5">
        <v>7907.408300000001</v>
      </c>
      <c r="Q7" s="5">
        <v>21359.817800000001</v>
      </c>
      <c r="R7" s="5">
        <v>2500.8625000000002</v>
      </c>
      <c r="S7" s="54">
        <v>4820.4340000000002</v>
      </c>
      <c r="T7" s="5">
        <v>-325.92640000000006</v>
      </c>
      <c r="U7" s="19">
        <v>1694.4455999999998</v>
      </c>
    </row>
    <row r="8" spans="1:21" ht="15.75" thickBot="1" x14ac:dyDescent="0.3">
      <c r="A8" s="17">
        <v>1</v>
      </c>
      <c r="B8" s="2" t="s">
        <v>120</v>
      </c>
      <c r="C8" s="2" t="s">
        <v>108</v>
      </c>
      <c r="D8" s="4">
        <v>27000</v>
      </c>
      <c r="E8" s="4">
        <v>78770.597200000004</v>
      </c>
      <c r="F8" s="10">
        <v>50</v>
      </c>
      <c r="G8" s="7">
        <v>2</v>
      </c>
      <c r="H8" s="7">
        <v>8</v>
      </c>
      <c r="I8" s="11">
        <v>30</v>
      </c>
      <c r="J8" s="9">
        <v>4500</v>
      </c>
      <c r="K8" s="9">
        <v>65175.035999999993</v>
      </c>
      <c r="L8" s="10">
        <v>20</v>
      </c>
      <c r="M8" s="15" t="s">
        <v>130</v>
      </c>
      <c r="N8" s="5">
        <v>2533.3328999999999</v>
      </c>
      <c r="O8" s="5">
        <v>5590.0060999999996</v>
      </c>
      <c r="P8" s="5">
        <v>2467.5925000000002</v>
      </c>
      <c r="Q8" s="5">
        <v>3004.6297</v>
      </c>
      <c r="R8" s="5">
        <v>0</v>
      </c>
      <c r="S8" s="54">
        <v>0</v>
      </c>
      <c r="T8" s="5">
        <v>0</v>
      </c>
      <c r="U8" s="19">
        <v>65175.035999999993</v>
      </c>
    </row>
    <row r="9" spans="1:21" ht="15.75" thickBot="1" x14ac:dyDescent="0.3">
      <c r="A9" s="17">
        <v>1</v>
      </c>
      <c r="B9" s="2" t="s">
        <v>120</v>
      </c>
      <c r="C9" s="2" t="s">
        <v>111</v>
      </c>
      <c r="D9" s="4">
        <v>35738.619419999995</v>
      </c>
      <c r="E9" s="4">
        <v>26288.317500000005</v>
      </c>
      <c r="F9" s="10">
        <v>50</v>
      </c>
      <c r="G9" s="7">
        <v>6.5</v>
      </c>
      <c r="H9" s="7">
        <v>11</v>
      </c>
      <c r="I9" s="11">
        <v>30</v>
      </c>
      <c r="J9" s="9">
        <v>13238.619419999997</v>
      </c>
      <c r="K9" s="9">
        <v>21313.896100000005</v>
      </c>
      <c r="L9" s="10">
        <v>20</v>
      </c>
      <c r="M9" s="15" t="s">
        <v>130</v>
      </c>
      <c r="N9" s="5">
        <v>6054.6296999999995</v>
      </c>
      <c r="O9" s="5">
        <v>-77.777900000000002</v>
      </c>
      <c r="P9" s="5">
        <v>-458.33320000000003</v>
      </c>
      <c r="Q9" s="5">
        <v>-82.986099999999965</v>
      </c>
      <c r="R9" s="5">
        <v>0</v>
      </c>
      <c r="S9" s="54">
        <v>-268.51850000000002</v>
      </c>
      <c r="T9" s="5">
        <v>-192.5926</v>
      </c>
      <c r="U9" s="19">
        <v>21313.896100000005</v>
      </c>
    </row>
    <row r="10" spans="1:21" ht="15.75" thickBot="1" x14ac:dyDescent="0.3">
      <c r="A10" s="17">
        <v>1</v>
      </c>
      <c r="B10" s="2" t="s">
        <v>120</v>
      </c>
      <c r="C10" s="2" t="s">
        <v>116</v>
      </c>
      <c r="D10" s="4">
        <v>29167.4564775</v>
      </c>
      <c r="E10" s="4">
        <v>35457.942700000007</v>
      </c>
      <c r="F10" s="10">
        <v>50</v>
      </c>
      <c r="G10" s="7">
        <v>7</v>
      </c>
      <c r="H10" s="7">
        <v>16</v>
      </c>
      <c r="I10" s="11">
        <v>30</v>
      </c>
      <c r="J10" s="9">
        <v>6667.456477499999</v>
      </c>
      <c r="K10" s="9">
        <v>22374.081800000007</v>
      </c>
      <c r="L10" s="10">
        <v>20</v>
      </c>
      <c r="M10" s="15" t="s">
        <v>130</v>
      </c>
      <c r="N10" s="5">
        <v>2163.8933999999999</v>
      </c>
      <c r="O10" s="5">
        <v>6481.506699999999</v>
      </c>
      <c r="P10" s="5">
        <v>1583.3330000000001</v>
      </c>
      <c r="Q10" s="5">
        <v>1735.6844999999998</v>
      </c>
      <c r="R10" s="5">
        <v>-141.66669999999999</v>
      </c>
      <c r="S10" s="54">
        <v>1289.8137000000002</v>
      </c>
      <c r="T10" s="5">
        <v>-28.703700000000001</v>
      </c>
      <c r="U10" s="19">
        <v>22374.081800000007</v>
      </c>
    </row>
    <row r="11" spans="1:21" ht="15.75" thickBot="1" x14ac:dyDescent="0.3">
      <c r="A11" s="18">
        <v>1</v>
      </c>
      <c r="B11" s="3" t="s">
        <v>120</v>
      </c>
      <c r="C11" s="3" t="s">
        <v>118</v>
      </c>
      <c r="D11" s="4">
        <v>79532.525697499994</v>
      </c>
      <c r="E11" s="4">
        <v>35623.218700000012</v>
      </c>
      <c r="F11" s="13">
        <v>50</v>
      </c>
      <c r="G11" s="7">
        <v>10</v>
      </c>
      <c r="H11" s="7">
        <v>7</v>
      </c>
      <c r="I11" s="14">
        <v>30</v>
      </c>
      <c r="J11" s="12">
        <v>28872.912737500003</v>
      </c>
      <c r="K11" s="12">
        <v>-447.22400000000044</v>
      </c>
      <c r="L11" s="13">
        <v>20</v>
      </c>
      <c r="M11" s="27" t="s">
        <v>130</v>
      </c>
      <c r="N11" s="5">
        <v>235.18600000000001</v>
      </c>
      <c r="O11" s="5">
        <v>9127.6417000000001</v>
      </c>
      <c r="P11" s="5">
        <v>20863.793600000001</v>
      </c>
      <c r="Q11" s="5">
        <v>5316.0436</v>
      </c>
      <c r="R11" s="5">
        <v>0</v>
      </c>
      <c r="S11" s="54">
        <v>0</v>
      </c>
      <c r="T11" s="5">
        <v>527.77780000000007</v>
      </c>
      <c r="U11" s="19">
        <v>-447.22400000000044</v>
      </c>
    </row>
    <row r="12" spans="1:21" ht="15.75" thickBot="1" x14ac:dyDescent="0.3">
      <c r="A12" s="16">
        <v>1</v>
      </c>
      <c r="B12" s="1" t="s">
        <v>121</v>
      </c>
      <c r="C12" s="1" t="s">
        <v>70</v>
      </c>
      <c r="D12" s="4">
        <v>35323.90454166667</v>
      </c>
      <c r="E12" s="4">
        <v>32797.23260000001</v>
      </c>
      <c r="F12" s="6">
        <v>50</v>
      </c>
      <c r="G12" s="7">
        <v>6.5</v>
      </c>
      <c r="H12" s="7">
        <v>11</v>
      </c>
      <c r="I12" s="8">
        <v>30</v>
      </c>
      <c r="J12" s="4">
        <v>11042.517026666668</v>
      </c>
      <c r="K12" s="4">
        <v>0</v>
      </c>
      <c r="L12" s="6">
        <v>20</v>
      </c>
      <c r="M12" s="15" t="s">
        <v>131</v>
      </c>
      <c r="N12" s="5">
        <v>0</v>
      </c>
      <c r="O12" s="5">
        <v>0</v>
      </c>
      <c r="P12" s="5">
        <v>2326.8519999999999</v>
      </c>
      <c r="Q12" s="5">
        <v>3806.4827</v>
      </c>
      <c r="R12" s="5">
        <v>0</v>
      </c>
      <c r="S12" s="54">
        <v>0</v>
      </c>
      <c r="T12" s="5">
        <v>1136.1109999999999</v>
      </c>
      <c r="U12" s="19">
        <v>25527.786900000006</v>
      </c>
    </row>
    <row r="13" spans="1:21" ht="15.75" thickBot="1" x14ac:dyDescent="0.3">
      <c r="A13" s="17">
        <v>1</v>
      </c>
      <c r="B13" s="2" t="s">
        <v>121</v>
      </c>
      <c r="C13" s="2" t="s">
        <v>71</v>
      </c>
      <c r="D13" s="4">
        <v>58918.309451666661</v>
      </c>
      <c r="E13" s="4">
        <v>46833.591099999991</v>
      </c>
      <c r="F13" s="10">
        <v>50</v>
      </c>
      <c r="G13" s="7">
        <v>7.5</v>
      </c>
      <c r="H13" s="7">
        <v>8</v>
      </c>
      <c r="I13" s="11">
        <v>30</v>
      </c>
      <c r="J13" s="9">
        <v>22546.975121666666</v>
      </c>
      <c r="K13" s="9">
        <v>0</v>
      </c>
      <c r="L13" s="10">
        <v>20</v>
      </c>
      <c r="M13" s="15" t="s">
        <v>131</v>
      </c>
      <c r="N13" s="5">
        <v>0</v>
      </c>
      <c r="O13" s="5">
        <v>0</v>
      </c>
      <c r="P13" s="5">
        <v>2828.7040000000002</v>
      </c>
      <c r="Q13" s="5">
        <v>-1579.3791000000001</v>
      </c>
      <c r="R13" s="5">
        <v>0</v>
      </c>
      <c r="S13" s="54">
        <v>0</v>
      </c>
      <c r="T13" s="5">
        <v>0</v>
      </c>
      <c r="U13" s="19">
        <v>45584.266199999998</v>
      </c>
    </row>
    <row r="14" spans="1:21" ht="15.75" thickBot="1" x14ac:dyDescent="0.3">
      <c r="A14" s="17">
        <v>1</v>
      </c>
      <c r="B14" s="2" t="s">
        <v>121</v>
      </c>
      <c r="C14" s="2" t="s">
        <v>73</v>
      </c>
      <c r="D14" s="4">
        <v>27000</v>
      </c>
      <c r="E14" s="4">
        <v>5574.6162999999997</v>
      </c>
      <c r="F14" s="10">
        <v>50</v>
      </c>
      <c r="G14" s="7">
        <v>2.25</v>
      </c>
      <c r="H14" s="7">
        <v>8</v>
      </c>
      <c r="I14" s="11">
        <v>30</v>
      </c>
      <c r="J14" s="9">
        <v>4500</v>
      </c>
      <c r="K14" s="9">
        <v>0</v>
      </c>
      <c r="L14" s="10">
        <v>20</v>
      </c>
      <c r="M14" s="15" t="s">
        <v>131</v>
      </c>
      <c r="N14" s="5">
        <v>0</v>
      </c>
      <c r="O14" s="5">
        <v>1963.9818999999998</v>
      </c>
      <c r="P14" s="5">
        <v>0</v>
      </c>
      <c r="Q14" s="5">
        <v>-133.81290000000018</v>
      </c>
      <c r="R14" s="5">
        <v>316.66829999999999</v>
      </c>
      <c r="S14" s="54">
        <v>0</v>
      </c>
      <c r="T14" s="5">
        <v>0</v>
      </c>
      <c r="U14" s="19">
        <v>3427.779</v>
      </c>
    </row>
    <row r="15" spans="1:21" ht="15.75" thickBot="1" x14ac:dyDescent="0.3">
      <c r="A15" s="17">
        <v>1</v>
      </c>
      <c r="B15" s="2" t="s">
        <v>121</v>
      </c>
      <c r="C15" s="2" t="s">
        <v>75</v>
      </c>
      <c r="D15" s="4">
        <v>28773.2364825</v>
      </c>
      <c r="E15" s="4">
        <v>64779.636700000017</v>
      </c>
      <c r="F15" s="10">
        <v>50</v>
      </c>
      <c r="G15" s="7">
        <v>7</v>
      </c>
      <c r="H15" s="7">
        <v>15</v>
      </c>
      <c r="I15" s="11">
        <v>30</v>
      </c>
      <c r="J15" s="9">
        <v>4500</v>
      </c>
      <c r="K15" s="9">
        <v>1421.296</v>
      </c>
      <c r="L15" s="10">
        <v>20</v>
      </c>
      <c r="M15" s="15" t="s">
        <v>131</v>
      </c>
      <c r="N15" s="5">
        <v>1227.7768999999998</v>
      </c>
      <c r="O15" s="5">
        <v>5573.2502999999997</v>
      </c>
      <c r="P15" s="5">
        <v>2105.556</v>
      </c>
      <c r="Q15" s="5">
        <v>30558.232300000003</v>
      </c>
      <c r="R15" s="5">
        <v>0</v>
      </c>
      <c r="S15" s="54">
        <v>1421.296</v>
      </c>
      <c r="T15" s="5">
        <v>0</v>
      </c>
      <c r="U15" s="19">
        <v>23893.525200000007</v>
      </c>
    </row>
    <row r="16" spans="1:21" ht="15.75" thickBot="1" x14ac:dyDescent="0.3">
      <c r="A16" s="17">
        <v>1</v>
      </c>
      <c r="B16" s="2" t="s">
        <v>121</v>
      </c>
      <c r="C16" s="2" t="s">
        <v>86</v>
      </c>
      <c r="D16" s="4">
        <v>27000</v>
      </c>
      <c r="E16" s="4">
        <v>-8875.1350999999995</v>
      </c>
      <c r="F16" s="10">
        <v>50</v>
      </c>
      <c r="G16" s="7">
        <v>3.75</v>
      </c>
      <c r="H16" s="7">
        <v>7</v>
      </c>
      <c r="I16" s="11">
        <v>30</v>
      </c>
      <c r="J16" s="9">
        <v>4500</v>
      </c>
      <c r="K16" s="9">
        <v>0</v>
      </c>
      <c r="L16" s="10">
        <v>20</v>
      </c>
      <c r="M16" s="15" t="s">
        <v>131</v>
      </c>
      <c r="N16" s="5">
        <v>0</v>
      </c>
      <c r="O16" s="5">
        <v>-7202.4270999999999</v>
      </c>
      <c r="P16" s="5">
        <v>0</v>
      </c>
      <c r="Q16" s="5">
        <v>-2528.2644000000005</v>
      </c>
      <c r="R16" s="5">
        <v>0</v>
      </c>
      <c r="S16" s="54">
        <v>0</v>
      </c>
      <c r="T16" s="5">
        <v>-703.7038</v>
      </c>
      <c r="U16" s="19">
        <v>1559.2601999999999</v>
      </c>
    </row>
    <row r="17" spans="1:21" ht="15.75" thickBot="1" x14ac:dyDescent="0.3">
      <c r="A17" s="17">
        <v>1</v>
      </c>
      <c r="B17" s="2" t="s">
        <v>121</v>
      </c>
      <c r="C17" s="2" t="s">
        <v>93</v>
      </c>
      <c r="D17" s="4">
        <v>27000</v>
      </c>
      <c r="E17" s="4">
        <v>21515.936199999996</v>
      </c>
      <c r="F17" s="10">
        <v>50</v>
      </c>
      <c r="G17" s="7">
        <v>2.5</v>
      </c>
      <c r="H17" s="7">
        <v>6</v>
      </c>
      <c r="I17" s="11">
        <v>30</v>
      </c>
      <c r="J17" s="9">
        <v>4500</v>
      </c>
      <c r="K17" s="9">
        <v>0</v>
      </c>
      <c r="L17" s="10">
        <v>20</v>
      </c>
      <c r="M17" s="15" t="s">
        <v>131</v>
      </c>
      <c r="N17" s="5">
        <v>-189.81479999999999</v>
      </c>
      <c r="O17" s="5">
        <v>0</v>
      </c>
      <c r="P17" s="5">
        <v>0</v>
      </c>
      <c r="Q17" s="5">
        <v>18492.789999999997</v>
      </c>
      <c r="R17" s="5">
        <v>0</v>
      </c>
      <c r="S17" s="54">
        <v>0</v>
      </c>
      <c r="T17" s="5">
        <v>1700.001</v>
      </c>
      <c r="U17" s="19">
        <v>1512.96</v>
      </c>
    </row>
    <row r="18" spans="1:21" ht="15.75" thickBot="1" x14ac:dyDescent="0.3">
      <c r="A18" s="17">
        <v>1</v>
      </c>
      <c r="B18" s="2" t="s">
        <v>121</v>
      </c>
      <c r="C18" s="2" t="s">
        <v>95</v>
      </c>
      <c r="D18" s="4">
        <v>65858.981744166667</v>
      </c>
      <c r="E18" s="4">
        <v>21670.369000000002</v>
      </c>
      <c r="F18" s="10">
        <v>50</v>
      </c>
      <c r="G18" s="7">
        <v>3.25</v>
      </c>
      <c r="H18" s="7">
        <v>5</v>
      </c>
      <c r="I18" s="11">
        <v>30</v>
      </c>
      <c r="J18" s="9">
        <v>21068.506831666669</v>
      </c>
      <c r="K18" s="9">
        <v>0</v>
      </c>
      <c r="L18" s="10">
        <v>20</v>
      </c>
      <c r="M18" s="15" t="s">
        <v>131</v>
      </c>
      <c r="N18" s="5">
        <v>2547.2321000000002</v>
      </c>
      <c r="O18" s="5">
        <v>4400.84</v>
      </c>
      <c r="P18" s="5">
        <v>-2003.6945000000003</v>
      </c>
      <c r="Q18" s="5">
        <v>4669.4687999999996</v>
      </c>
      <c r="R18" s="5">
        <v>0</v>
      </c>
      <c r="S18" s="54">
        <v>0</v>
      </c>
      <c r="T18" s="5">
        <v>-1262.0477999999998</v>
      </c>
      <c r="U18" s="19">
        <v>13318.570400000001</v>
      </c>
    </row>
    <row r="19" spans="1:21" ht="15.75" thickBot="1" x14ac:dyDescent="0.3">
      <c r="A19" s="17">
        <v>1</v>
      </c>
      <c r="B19" s="2" t="s">
        <v>121</v>
      </c>
      <c r="C19" s="2" t="s">
        <v>101</v>
      </c>
      <c r="D19" s="4">
        <v>34818.134742500013</v>
      </c>
      <c r="E19" s="4">
        <v>16639.69170000001</v>
      </c>
      <c r="F19" s="10">
        <v>50</v>
      </c>
      <c r="G19" s="7">
        <v>4.75</v>
      </c>
      <c r="H19" s="7">
        <v>9</v>
      </c>
      <c r="I19" s="11">
        <v>30</v>
      </c>
      <c r="J19" s="9">
        <v>4500</v>
      </c>
      <c r="K19" s="9">
        <v>0</v>
      </c>
      <c r="L19" s="10">
        <v>20</v>
      </c>
      <c r="M19" s="15" t="s">
        <v>131</v>
      </c>
      <c r="N19" s="5">
        <v>0</v>
      </c>
      <c r="O19" s="5">
        <v>1020.8189999999998</v>
      </c>
      <c r="P19" s="5">
        <v>300.92599999999999</v>
      </c>
      <c r="Q19" s="5">
        <v>5972.5717999999997</v>
      </c>
      <c r="R19" s="5">
        <v>91.667000000000002</v>
      </c>
      <c r="S19" s="54">
        <v>0</v>
      </c>
      <c r="T19" s="5">
        <v>0</v>
      </c>
      <c r="U19" s="19">
        <v>9253.7078999999994</v>
      </c>
    </row>
    <row r="20" spans="1:21" ht="15.75" thickBot="1" x14ac:dyDescent="0.3">
      <c r="A20" s="17">
        <v>1</v>
      </c>
      <c r="B20" s="2" t="s">
        <v>121</v>
      </c>
      <c r="C20" s="2" t="s">
        <v>103</v>
      </c>
      <c r="D20" s="4">
        <v>31163.303479999999</v>
      </c>
      <c r="E20" s="4">
        <v>27015.264600000002</v>
      </c>
      <c r="F20" s="10">
        <v>50</v>
      </c>
      <c r="G20" s="7">
        <v>4.75</v>
      </c>
      <c r="H20" s="7">
        <v>7</v>
      </c>
      <c r="I20" s="11">
        <v>30</v>
      </c>
      <c r="J20" s="9">
        <v>4500</v>
      </c>
      <c r="K20" s="9">
        <v>0</v>
      </c>
      <c r="L20" s="10">
        <v>20</v>
      </c>
      <c r="M20" s="15" t="s">
        <v>131</v>
      </c>
      <c r="N20" s="5">
        <v>2847.2259000000004</v>
      </c>
      <c r="O20" s="5">
        <v>-34.482799999999997</v>
      </c>
      <c r="P20" s="5">
        <v>0</v>
      </c>
      <c r="Q20" s="5">
        <v>8551.5959000000003</v>
      </c>
      <c r="R20" s="5">
        <v>0</v>
      </c>
      <c r="S20" s="54">
        <v>0</v>
      </c>
      <c r="T20" s="5">
        <v>0</v>
      </c>
      <c r="U20" s="19">
        <v>15650.9256</v>
      </c>
    </row>
    <row r="21" spans="1:21" ht="15.75" thickBot="1" x14ac:dyDescent="0.3">
      <c r="A21" s="17">
        <v>1</v>
      </c>
      <c r="B21" s="2" t="s">
        <v>121</v>
      </c>
      <c r="C21" s="2" t="s">
        <v>113</v>
      </c>
      <c r="D21" s="4">
        <v>36353.145785000001</v>
      </c>
      <c r="E21" s="4">
        <v>31986.8171</v>
      </c>
      <c r="F21" s="10">
        <v>50</v>
      </c>
      <c r="G21" s="7">
        <v>6.5</v>
      </c>
      <c r="H21" s="7">
        <v>4</v>
      </c>
      <c r="I21" s="11">
        <v>30</v>
      </c>
      <c r="J21" s="9">
        <v>4500</v>
      </c>
      <c r="K21" s="9">
        <v>0</v>
      </c>
      <c r="L21" s="10">
        <v>20</v>
      </c>
      <c r="M21" s="15" t="s">
        <v>131</v>
      </c>
      <c r="N21" s="5">
        <v>0</v>
      </c>
      <c r="O21" s="5">
        <v>0</v>
      </c>
      <c r="P21" s="5">
        <v>0</v>
      </c>
      <c r="Q21" s="5">
        <v>4186.8143</v>
      </c>
      <c r="R21" s="5">
        <v>0</v>
      </c>
      <c r="S21" s="54">
        <v>0</v>
      </c>
      <c r="T21" s="5">
        <v>1112.962</v>
      </c>
      <c r="U21" s="19">
        <v>26687.040800000002</v>
      </c>
    </row>
    <row r="22" spans="1:21" ht="15.75" thickBot="1" x14ac:dyDescent="0.3">
      <c r="A22" s="17">
        <v>1</v>
      </c>
      <c r="B22" s="2" t="s">
        <v>121</v>
      </c>
      <c r="C22" s="2" t="s">
        <v>114</v>
      </c>
      <c r="D22" s="4">
        <v>27000</v>
      </c>
      <c r="E22" s="4">
        <v>3102.9664999999995</v>
      </c>
      <c r="F22" s="10">
        <v>50</v>
      </c>
      <c r="G22" s="7">
        <v>3.5</v>
      </c>
      <c r="H22" s="7">
        <v>5</v>
      </c>
      <c r="I22" s="11">
        <v>30</v>
      </c>
      <c r="J22" s="9">
        <v>4500</v>
      </c>
      <c r="K22" s="9">
        <v>0</v>
      </c>
      <c r="L22" s="10">
        <v>20</v>
      </c>
      <c r="M22" s="15" t="s">
        <v>131</v>
      </c>
      <c r="N22" s="5">
        <v>-22.222200000000001</v>
      </c>
      <c r="O22" s="5">
        <v>0</v>
      </c>
      <c r="P22" s="5">
        <v>0</v>
      </c>
      <c r="Q22" s="5">
        <v>672.41</v>
      </c>
      <c r="R22" s="5">
        <v>0</v>
      </c>
      <c r="S22" s="54">
        <v>0</v>
      </c>
      <c r="T22" s="5">
        <v>0</v>
      </c>
      <c r="U22" s="19">
        <v>2452.7786999999998</v>
      </c>
    </row>
    <row r="23" spans="1:21" ht="15.75" thickBot="1" x14ac:dyDescent="0.3">
      <c r="A23" s="18">
        <v>1</v>
      </c>
      <c r="B23" s="3" t="s">
        <v>121</v>
      </c>
      <c r="C23" s="3" t="s">
        <v>119</v>
      </c>
      <c r="D23" s="4">
        <v>44538.318862499997</v>
      </c>
      <c r="E23" s="4">
        <v>88850.272100000002</v>
      </c>
      <c r="F23" s="13">
        <v>50</v>
      </c>
      <c r="G23" s="7">
        <v>5.75</v>
      </c>
      <c r="H23" s="7">
        <v>8</v>
      </c>
      <c r="I23" s="14">
        <v>30</v>
      </c>
      <c r="J23" s="12">
        <v>4500</v>
      </c>
      <c r="K23" s="12">
        <v>-30.555599999999998</v>
      </c>
      <c r="L23" s="13">
        <v>20</v>
      </c>
      <c r="M23" s="15" t="s">
        <v>131</v>
      </c>
      <c r="N23" s="5">
        <v>0</v>
      </c>
      <c r="O23" s="5">
        <v>0</v>
      </c>
      <c r="P23" s="5">
        <v>0</v>
      </c>
      <c r="Q23" s="5">
        <v>13225.261400000003</v>
      </c>
      <c r="R23" s="5">
        <v>0</v>
      </c>
      <c r="S23" s="54">
        <v>-30.555599999999998</v>
      </c>
      <c r="T23" s="5">
        <v>0</v>
      </c>
      <c r="U23" s="19">
        <v>75655.566299999991</v>
      </c>
    </row>
    <row r="24" spans="1:21" ht="15.75" thickBot="1" x14ac:dyDescent="0.3">
      <c r="A24" s="16">
        <v>1</v>
      </c>
      <c r="B24" s="1" t="s">
        <v>122</v>
      </c>
      <c r="C24" s="1" t="s">
        <v>65</v>
      </c>
      <c r="D24" s="4">
        <v>27000</v>
      </c>
      <c r="E24" s="4">
        <v>31823.694299999999</v>
      </c>
      <c r="F24" s="6">
        <v>50</v>
      </c>
      <c r="G24" s="7">
        <v>5.25</v>
      </c>
      <c r="H24" s="7">
        <v>7</v>
      </c>
      <c r="I24" s="8">
        <v>30</v>
      </c>
      <c r="J24" s="4">
        <v>3500</v>
      </c>
      <c r="K24" s="4">
        <v>0</v>
      </c>
      <c r="L24" s="6">
        <v>20</v>
      </c>
      <c r="M24" t="s">
        <v>132</v>
      </c>
      <c r="N24" s="5">
        <v>0</v>
      </c>
      <c r="O24" s="5">
        <v>0</v>
      </c>
      <c r="P24" s="5">
        <v>0</v>
      </c>
      <c r="Q24" s="5">
        <v>3405.172</v>
      </c>
      <c r="R24" s="5">
        <v>0</v>
      </c>
      <c r="S24" s="54">
        <v>-43.518500000000003</v>
      </c>
      <c r="T24" s="5">
        <v>3915.7390000000005</v>
      </c>
      <c r="U24" s="19">
        <v>24546.301800000001</v>
      </c>
    </row>
    <row r="25" spans="1:21" ht="15.75" thickBot="1" x14ac:dyDescent="0.3">
      <c r="A25" s="17">
        <v>1</v>
      </c>
      <c r="B25" s="2" t="s">
        <v>122</v>
      </c>
      <c r="C25" s="2" t="s">
        <v>68</v>
      </c>
      <c r="D25" s="4">
        <v>151453.83779250004</v>
      </c>
      <c r="E25" s="4">
        <v>102369.12090000004</v>
      </c>
      <c r="F25" s="10">
        <v>50</v>
      </c>
      <c r="G25" s="7">
        <v>12.75</v>
      </c>
      <c r="H25" s="7">
        <v>10</v>
      </c>
      <c r="I25" s="11">
        <v>30</v>
      </c>
      <c r="J25" s="9">
        <v>23942.114755000002</v>
      </c>
      <c r="K25" s="9">
        <v>2455.6296000000002</v>
      </c>
      <c r="L25" s="10">
        <v>20</v>
      </c>
      <c r="M25" t="s">
        <v>132</v>
      </c>
      <c r="N25" s="5">
        <v>9089.8135999999995</v>
      </c>
      <c r="O25" s="5">
        <v>2455.6296000000002</v>
      </c>
      <c r="P25" s="5">
        <v>5959.2599999999993</v>
      </c>
      <c r="Q25" s="5">
        <v>55734.699699999997</v>
      </c>
      <c r="R25" s="5">
        <v>14136.193299999999</v>
      </c>
      <c r="S25" s="54">
        <v>983.33280000000002</v>
      </c>
      <c r="T25" s="5">
        <v>-130.55549999999999</v>
      </c>
      <c r="U25" s="19">
        <v>14140.7474</v>
      </c>
    </row>
    <row r="26" spans="1:21" ht="15.75" thickBot="1" x14ac:dyDescent="0.3">
      <c r="A26" s="17">
        <v>1</v>
      </c>
      <c r="B26" s="2" t="s">
        <v>122</v>
      </c>
      <c r="C26" s="2" t="s">
        <v>72</v>
      </c>
      <c r="D26" s="4">
        <v>79028.369055833347</v>
      </c>
      <c r="E26" s="4">
        <v>25889.107800000009</v>
      </c>
      <c r="F26" s="10">
        <v>50</v>
      </c>
      <c r="G26" s="7">
        <v>19.75</v>
      </c>
      <c r="H26" s="7">
        <v>23</v>
      </c>
      <c r="I26" s="11">
        <v>30</v>
      </c>
      <c r="J26" s="9">
        <v>3500</v>
      </c>
      <c r="K26" s="9">
        <v>2540.6985000000004</v>
      </c>
      <c r="L26" s="10">
        <v>20</v>
      </c>
      <c r="M26" t="s">
        <v>132</v>
      </c>
      <c r="N26" s="5">
        <v>-254.62960000000001</v>
      </c>
      <c r="O26" s="5">
        <v>2540.6985000000004</v>
      </c>
      <c r="P26" s="5">
        <v>3959.2569000000003</v>
      </c>
      <c r="Q26" s="5">
        <v>4916.9176000000007</v>
      </c>
      <c r="R26" s="5">
        <v>951.85200000000009</v>
      </c>
      <c r="S26" s="54">
        <v>183.33370000000002</v>
      </c>
      <c r="T26" s="5">
        <v>24.998800000000017</v>
      </c>
      <c r="U26" s="19">
        <v>13566.679900000003</v>
      </c>
    </row>
    <row r="27" spans="1:21" ht="15.75" thickBot="1" x14ac:dyDescent="0.3">
      <c r="A27" s="17">
        <v>1</v>
      </c>
      <c r="B27" s="2" t="s">
        <v>122</v>
      </c>
      <c r="C27" s="2" t="s">
        <v>77</v>
      </c>
      <c r="D27" s="4">
        <v>58872.057040000014</v>
      </c>
      <c r="E27" s="4">
        <v>28150.703500000007</v>
      </c>
      <c r="F27" s="10">
        <v>50</v>
      </c>
      <c r="G27" s="7">
        <v>10.75</v>
      </c>
      <c r="H27" s="7">
        <v>11</v>
      </c>
      <c r="I27" s="11">
        <v>30</v>
      </c>
      <c r="J27" s="9">
        <v>3500</v>
      </c>
      <c r="K27" s="9">
        <v>2597.1165999999998</v>
      </c>
      <c r="L27" s="10">
        <v>20</v>
      </c>
      <c r="M27" t="s">
        <v>132</v>
      </c>
      <c r="N27" s="5">
        <v>583.33500000000004</v>
      </c>
      <c r="O27" s="5">
        <v>2597.1165999999998</v>
      </c>
      <c r="P27" s="5">
        <v>0</v>
      </c>
      <c r="Q27" s="5">
        <v>8853.5746999999992</v>
      </c>
      <c r="R27" s="5">
        <v>0</v>
      </c>
      <c r="S27" s="54">
        <v>1287.9629</v>
      </c>
      <c r="T27" s="5">
        <v>1335.1846</v>
      </c>
      <c r="U27" s="19">
        <v>13493.529700000001</v>
      </c>
    </row>
    <row r="28" spans="1:21" ht="15.75" thickBot="1" x14ac:dyDescent="0.3">
      <c r="A28" s="17">
        <v>1</v>
      </c>
      <c r="B28" s="2" t="s">
        <v>122</v>
      </c>
      <c r="C28" s="2" t="s">
        <v>81</v>
      </c>
      <c r="D28" s="4">
        <v>82973.958197500004</v>
      </c>
      <c r="E28" s="4">
        <v>97399.634400000024</v>
      </c>
      <c r="F28" s="10">
        <v>50</v>
      </c>
      <c r="G28" s="7">
        <v>25.75</v>
      </c>
      <c r="H28" s="7">
        <v>28</v>
      </c>
      <c r="I28" s="11">
        <v>30</v>
      </c>
      <c r="J28" s="9">
        <v>3500</v>
      </c>
      <c r="K28" s="9">
        <v>6107.0558000000001</v>
      </c>
      <c r="L28" s="10">
        <v>20</v>
      </c>
      <c r="M28" t="s">
        <v>132</v>
      </c>
      <c r="N28" s="5">
        <v>1985.1916000000001</v>
      </c>
      <c r="O28" s="5">
        <v>6107.0558000000001</v>
      </c>
      <c r="P28" s="5">
        <v>7323.1480999999994</v>
      </c>
      <c r="Q28" s="5">
        <v>15571.166699999998</v>
      </c>
      <c r="R28" s="5">
        <v>1305.4284999999998</v>
      </c>
      <c r="S28" s="54">
        <v>8755.7811000000002</v>
      </c>
      <c r="T28" s="5">
        <v>1742.5744000000002</v>
      </c>
      <c r="U28" s="19">
        <v>54609.288200000017</v>
      </c>
    </row>
    <row r="29" spans="1:21" ht="15.75" thickBot="1" x14ac:dyDescent="0.3">
      <c r="A29" s="17">
        <v>1</v>
      </c>
      <c r="B29" s="2" t="s">
        <v>122</v>
      </c>
      <c r="C29" s="2" t="s">
        <v>84</v>
      </c>
      <c r="D29" s="4">
        <v>41094.701607500007</v>
      </c>
      <c r="E29" s="4">
        <v>29022.665699999998</v>
      </c>
      <c r="F29" s="10">
        <v>50</v>
      </c>
      <c r="G29" s="7">
        <v>9</v>
      </c>
      <c r="H29" s="7">
        <v>11</v>
      </c>
      <c r="I29" s="11">
        <v>30</v>
      </c>
      <c r="J29" s="9">
        <v>6773.9249825000006</v>
      </c>
      <c r="K29" s="9">
        <v>1183.8199999999997</v>
      </c>
      <c r="L29" s="10">
        <v>20</v>
      </c>
      <c r="M29" t="s">
        <v>132</v>
      </c>
      <c r="N29" s="5">
        <v>1405.56</v>
      </c>
      <c r="O29" s="5">
        <v>1183.8199999999997</v>
      </c>
      <c r="P29" s="5">
        <v>695.3886</v>
      </c>
      <c r="Q29" s="5">
        <v>15765.662799999998</v>
      </c>
      <c r="R29" s="5">
        <v>2325.9292999999998</v>
      </c>
      <c r="S29" s="54">
        <v>3312.0369000000001</v>
      </c>
      <c r="T29" s="5">
        <v>1202.7807</v>
      </c>
      <c r="U29" s="19">
        <v>3131.4874</v>
      </c>
    </row>
    <row r="30" spans="1:21" ht="15.75" thickBot="1" x14ac:dyDescent="0.3">
      <c r="A30" s="17">
        <v>1</v>
      </c>
      <c r="B30" s="2" t="s">
        <v>122</v>
      </c>
      <c r="C30" s="2" t="s">
        <v>96</v>
      </c>
      <c r="D30" s="4">
        <v>32210.282302500003</v>
      </c>
      <c r="E30" s="4">
        <v>11934.418399999999</v>
      </c>
      <c r="F30" s="10">
        <v>50</v>
      </c>
      <c r="G30" s="7">
        <v>2</v>
      </c>
      <c r="H30" s="7">
        <v>6</v>
      </c>
      <c r="I30" s="11">
        <v>30</v>
      </c>
      <c r="J30" s="9">
        <v>3500</v>
      </c>
      <c r="K30" s="9">
        <v>-177.7578</v>
      </c>
      <c r="L30" s="10">
        <v>20</v>
      </c>
      <c r="M30" t="s">
        <v>132</v>
      </c>
      <c r="N30" s="5">
        <v>0</v>
      </c>
      <c r="O30" s="5">
        <v>-177.7578</v>
      </c>
      <c r="P30" s="5">
        <v>-933.33449999999993</v>
      </c>
      <c r="Q30" s="5">
        <v>5343.6559999999999</v>
      </c>
      <c r="R30" s="5">
        <v>0</v>
      </c>
      <c r="S30" s="54">
        <v>0</v>
      </c>
      <c r="T30" s="5">
        <v>2002.7768000000001</v>
      </c>
      <c r="U30" s="19">
        <v>5699.0779000000002</v>
      </c>
    </row>
    <row r="31" spans="1:21" ht="15.75" thickBot="1" x14ac:dyDescent="0.3">
      <c r="A31" s="17">
        <v>1</v>
      </c>
      <c r="B31" s="2" t="s">
        <v>122</v>
      </c>
      <c r="C31" s="2" t="s">
        <v>100</v>
      </c>
      <c r="D31" s="4">
        <v>35460.271172499997</v>
      </c>
      <c r="E31" s="4">
        <v>26898.567200000005</v>
      </c>
      <c r="F31" s="10">
        <v>50</v>
      </c>
      <c r="G31" s="7">
        <v>9.75</v>
      </c>
      <c r="H31" s="7">
        <v>11</v>
      </c>
      <c r="I31" s="11">
        <v>30</v>
      </c>
      <c r="J31" s="9">
        <v>3500</v>
      </c>
      <c r="K31" s="9">
        <v>603.70150000000001</v>
      </c>
      <c r="L31" s="10">
        <v>20</v>
      </c>
      <c r="M31" t="s">
        <v>132</v>
      </c>
      <c r="N31" s="5">
        <v>-735.18520000000001</v>
      </c>
      <c r="O31" s="5">
        <v>603.70150000000001</v>
      </c>
      <c r="P31" s="5">
        <v>2384.2586999999999</v>
      </c>
      <c r="Q31" s="5">
        <v>3601.3386</v>
      </c>
      <c r="R31" s="5">
        <v>0</v>
      </c>
      <c r="S31" s="54">
        <v>1980.5571</v>
      </c>
      <c r="T31" s="5">
        <v>997.2229000000001</v>
      </c>
      <c r="U31" s="19">
        <v>18066.673599999998</v>
      </c>
    </row>
    <row r="32" spans="1:21" ht="15.75" thickBot="1" x14ac:dyDescent="0.3">
      <c r="A32" s="17">
        <v>1</v>
      </c>
      <c r="B32" s="2" t="s">
        <v>122</v>
      </c>
      <c r="C32" s="2" t="s">
        <v>104</v>
      </c>
      <c r="D32" s="4">
        <v>46470.8026675</v>
      </c>
      <c r="E32" s="4">
        <v>15390.750700000001</v>
      </c>
      <c r="F32" s="10">
        <v>50</v>
      </c>
      <c r="G32" s="7">
        <v>8.5</v>
      </c>
      <c r="H32" s="7">
        <v>9</v>
      </c>
      <c r="I32" s="11">
        <v>30</v>
      </c>
      <c r="J32" s="9">
        <v>3500</v>
      </c>
      <c r="K32" s="9">
        <v>435.18420000000003</v>
      </c>
      <c r="L32" s="10">
        <v>20</v>
      </c>
      <c r="M32" t="s">
        <v>132</v>
      </c>
      <c r="N32" s="5">
        <v>1108.3381999999999</v>
      </c>
      <c r="O32" s="5">
        <v>435.18420000000003</v>
      </c>
      <c r="P32" s="5">
        <v>0</v>
      </c>
      <c r="Q32" s="5">
        <v>1250</v>
      </c>
      <c r="R32" s="5">
        <v>0</v>
      </c>
      <c r="S32" s="54">
        <v>0</v>
      </c>
      <c r="T32" s="5">
        <v>0</v>
      </c>
      <c r="U32" s="19">
        <v>12597.228299999999</v>
      </c>
    </row>
    <row r="33" spans="1:21" ht="15.75" thickBot="1" x14ac:dyDescent="0.3">
      <c r="A33" s="17">
        <v>1</v>
      </c>
      <c r="B33" s="2" t="s">
        <v>122</v>
      </c>
      <c r="C33" s="2" t="s">
        <v>107</v>
      </c>
      <c r="D33" s="4">
        <v>59516.647325000013</v>
      </c>
      <c r="E33" s="4">
        <v>23675.822400000008</v>
      </c>
      <c r="F33" s="10">
        <v>50</v>
      </c>
      <c r="G33" s="7">
        <v>15.75</v>
      </c>
      <c r="H33" s="7">
        <v>19</v>
      </c>
      <c r="I33" s="11">
        <v>30</v>
      </c>
      <c r="J33" s="9">
        <v>5463.8485200000014</v>
      </c>
      <c r="K33" s="9">
        <v>1481.46</v>
      </c>
      <c r="L33" s="10">
        <v>20</v>
      </c>
      <c r="M33" t="s">
        <v>132</v>
      </c>
      <c r="N33" s="5">
        <v>198.15060000000005</v>
      </c>
      <c r="O33" s="5">
        <v>1481.46</v>
      </c>
      <c r="P33" s="5">
        <v>-180.55630000000002</v>
      </c>
      <c r="Q33" s="5">
        <v>7649.9095000000007</v>
      </c>
      <c r="R33" s="5">
        <v>299.07500000000005</v>
      </c>
      <c r="S33" s="54">
        <v>0</v>
      </c>
      <c r="T33" s="5">
        <v>0</v>
      </c>
      <c r="U33" s="19">
        <v>14227.783599999999</v>
      </c>
    </row>
    <row r="34" spans="1:21" ht="15.75" thickBot="1" x14ac:dyDescent="0.3">
      <c r="A34" s="17">
        <v>1</v>
      </c>
      <c r="B34" s="2" t="s">
        <v>122</v>
      </c>
      <c r="C34" s="2" t="s">
        <v>109</v>
      </c>
      <c r="D34" s="4">
        <v>31344.46329</v>
      </c>
      <c r="E34" s="4">
        <v>39421.875800000002</v>
      </c>
      <c r="F34" s="10">
        <v>50</v>
      </c>
      <c r="G34" s="7">
        <v>3.75</v>
      </c>
      <c r="H34" s="7">
        <v>6</v>
      </c>
      <c r="I34" s="11">
        <v>30</v>
      </c>
      <c r="J34" s="9">
        <v>3500</v>
      </c>
      <c r="K34" s="9">
        <v>-8.4815000000000005</v>
      </c>
      <c r="L34" s="10">
        <v>20</v>
      </c>
      <c r="M34" t="s">
        <v>132</v>
      </c>
      <c r="N34" s="5">
        <v>-26.851900000000001</v>
      </c>
      <c r="O34" s="5">
        <v>-8.4815000000000005</v>
      </c>
      <c r="P34" s="5">
        <v>0</v>
      </c>
      <c r="Q34" s="5">
        <v>33910.918700000002</v>
      </c>
      <c r="R34" s="5">
        <v>0</v>
      </c>
      <c r="S34" s="54">
        <v>0</v>
      </c>
      <c r="T34" s="5">
        <v>-288.89780000000002</v>
      </c>
      <c r="U34" s="19">
        <v>5835.1882999999998</v>
      </c>
    </row>
    <row r="35" spans="1:21" ht="15.75" thickBot="1" x14ac:dyDescent="0.3">
      <c r="A35" s="18">
        <v>1</v>
      </c>
      <c r="B35" s="3" t="s">
        <v>122</v>
      </c>
      <c r="C35" s="3" t="s">
        <v>112</v>
      </c>
      <c r="D35" s="4">
        <v>67019.757729999998</v>
      </c>
      <c r="E35" s="4">
        <v>24893.201000000008</v>
      </c>
      <c r="F35" s="13">
        <v>50</v>
      </c>
      <c r="G35" s="7">
        <v>12.75</v>
      </c>
      <c r="H35" s="7">
        <v>16</v>
      </c>
      <c r="I35" s="14">
        <v>30</v>
      </c>
      <c r="J35" s="12">
        <v>7800.8551400000015</v>
      </c>
      <c r="K35" s="12">
        <v>399.07589999999993</v>
      </c>
      <c r="L35" s="13">
        <v>20</v>
      </c>
      <c r="M35" t="s">
        <v>132</v>
      </c>
      <c r="N35" s="5">
        <v>181.48230000000001</v>
      </c>
      <c r="O35" s="5">
        <v>399.07589999999993</v>
      </c>
      <c r="P35" s="5">
        <v>-16.666699999999999</v>
      </c>
      <c r="Q35" s="5">
        <v>19311.618900000005</v>
      </c>
      <c r="R35" s="5">
        <v>-33.333300000000001</v>
      </c>
      <c r="S35" s="54">
        <v>2913.0583999999999</v>
      </c>
      <c r="T35" s="5">
        <v>-280.55549999999999</v>
      </c>
      <c r="U35" s="19">
        <v>2418.5209999999997</v>
      </c>
    </row>
    <row r="36" spans="1:21" ht="15.75" thickBot="1" x14ac:dyDescent="0.3">
      <c r="A36" s="16">
        <v>1</v>
      </c>
      <c r="B36" s="1" t="s">
        <v>123</v>
      </c>
      <c r="C36" s="1" t="s">
        <v>63</v>
      </c>
      <c r="D36" s="4">
        <v>56266.287915000001</v>
      </c>
      <c r="E36" s="4">
        <v>352786.83389999979</v>
      </c>
      <c r="F36" s="6">
        <v>50</v>
      </c>
      <c r="G36" s="7">
        <v>7.25</v>
      </c>
      <c r="H36" s="7">
        <v>8</v>
      </c>
      <c r="I36" s="8">
        <v>30</v>
      </c>
      <c r="J36" s="4">
        <v>2500</v>
      </c>
      <c r="K36" s="4">
        <v>-1569.4434999999994</v>
      </c>
      <c r="L36" s="6">
        <v>20</v>
      </c>
      <c r="M36" s="35" t="s">
        <v>133</v>
      </c>
      <c r="N36" s="5">
        <v>3473.1606999999999</v>
      </c>
      <c r="O36" s="5">
        <v>1691.5417999999997</v>
      </c>
      <c r="P36" s="5">
        <v>-1569.4434999999994</v>
      </c>
      <c r="Q36" s="5">
        <v>341119.36909999995</v>
      </c>
      <c r="R36" s="5">
        <v>-5221.2960000000003</v>
      </c>
      <c r="S36" s="54">
        <v>153.70400000000001</v>
      </c>
      <c r="T36" s="5">
        <v>-510.18570000000005</v>
      </c>
      <c r="U36" s="19">
        <v>13649.9835</v>
      </c>
    </row>
    <row r="37" spans="1:21" ht="15.75" thickBot="1" x14ac:dyDescent="0.3">
      <c r="A37" s="17">
        <v>1</v>
      </c>
      <c r="B37" s="2" t="s">
        <v>123</v>
      </c>
      <c r="C37" s="2" t="s">
        <v>74</v>
      </c>
      <c r="D37" s="4">
        <v>89483.22874749999</v>
      </c>
      <c r="E37" s="4">
        <v>166403.23710000006</v>
      </c>
      <c r="F37" s="10">
        <v>50</v>
      </c>
      <c r="G37" s="7">
        <v>9.75</v>
      </c>
      <c r="H37" s="7">
        <v>15</v>
      </c>
      <c r="I37" s="11">
        <v>30</v>
      </c>
      <c r="J37" s="9">
        <v>5293.5897950000008</v>
      </c>
      <c r="K37" s="9">
        <v>-59.259200000000007</v>
      </c>
      <c r="L37" s="10">
        <v>20</v>
      </c>
      <c r="M37" s="15" t="s">
        <v>133</v>
      </c>
      <c r="N37" s="5">
        <v>648.14760000000001</v>
      </c>
      <c r="O37" s="5">
        <v>16988.504999999997</v>
      </c>
      <c r="P37" s="5">
        <v>-59.259200000000007</v>
      </c>
      <c r="Q37" s="5">
        <v>79135.108099999998</v>
      </c>
      <c r="R37" s="5">
        <v>23036.113499999992</v>
      </c>
      <c r="S37" s="54">
        <v>0</v>
      </c>
      <c r="T37" s="5">
        <v>9284.2512999999999</v>
      </c>
      <c r="U37" s="19">
        <v>37370.370799999997</v>
      </c>
    </row>
    <row r="38" spans="1:21" ht="15.75" thickBot="1" x14ac:dyDescent="0.3">
      <c r="A38" s="17">
        <v>1</v>
      </c>
      <c r="B38" s="2" t="s">
        <v>123</v>
      </c>
      <c r="C38" s="2" t="s">
        <v>76</v>
      </c>
      <c r="D38" s="4">
        <v>194723.28681999998</v>
      </c>
      <c r="E38" s="4">
        <v>15560.543400000004</v>
      </c>
      <c r="F38" s="10">
        <v>50</v>
      </c>
      <c r="G38" s="7">
        <v>6.25</v>
      </c>
      <c r="H38" s="7">
        <v>12</v>
      </c>
      <c r="I38" s="11">
        <v>30</v>
      </c>
      <c r="J38" s="9">
        <v>6342.9152475000001</v>
      </c>
      <c r="K38" s="9">
        <v>0</v>
      </c>
      <c r="L38" s="10">
        <v>20</v>
      </c>
      <c r="M38" s="15" t="s">
        <v>133</v>
      </c>
      <c r="N38" s="5">
        <v>383.3338</v>
      </c>
      <c r="O38" s="5">
        <v>253.964</v>
      </c>
      <c r="P38" s="5">
        <v>0</v>
      </c>
      <c r="Q38" s="5">
        <v>-270.27459999999996</v>
      </c>
      <c r="R38" s="5">
        <v>9129.6299999999992</v>
      </c>
      <c r="S38" s="54">
        <v>0</v>
      </c>
      <c r="T38" s="5">
        <v>-136.11109999999999</v>
      </c>
      <c r="U38" s="19">
        <v>6200.0013000000008</v>
      </c>
    </row>
    <row r="39" spans="1:21" ht="15.75" thickBot="1" x14ac:dyDescent="0.3">
      <c r="A39" s="17">
        <v>1</v>
      </c>
      <c r="B39" s="2" t="s">
        <v>123</v>
      </c>
      <c r="C39" s="2" t="s">
        <v>82</v>
      </c>
      <c r="D39" s="4">
        <v>436771.34748916666</v>
      </c>
      <c r="E39" s="4">
        <v>153116.28110000014</v>
      </c>
      <c r="F39" s="10">
        <v>50</v>
      </c>
      <c r="G39" s="7">
        <v>6.75</v>
      </c>
      <c r="H39" s="7">
        <v>9</v>
      </c>
      <c r="I39" s="11">
        <v>30</v>
      </c>
      <c r="J39" s="9">
        <v>2500</v>
      </c>
      <c r="K39" s="9">
        <v>331.48289999999997</v>
      </c>
      <c r="L39" s="10">
        <v>20</v>
      </c>
      <c r="M39" s="15" t="s">
        <v>133</v>
      </c>
      <c r="N39" s="5">
        <v>-85941.637299999988</v>
      </c>
      <c r="O39" s="5">
        <v>804.46949999999936</v>
      </c>
      <c r="P39" s="5">
        <v>331.48289999999997</v>
      </c>
      <c r="Q39" s="5">
        <v>234049.79860000013</v>
      </c>
      <c r="R39" s="5">
        <v>706.42589999999996</v>
      </c>
      <c r="S39" s="54">
        <v>141.666</v>
      </c>
      <c r="T39" s="5">
        <v>125.92529999999999</v>
      </c>
      <c r="U39" s="19">
        <v>2898.1501999999996</v>
      </c>
    </row>
    <row r="40" spans="1:21" ht="15.75" thickBot="1" x14ac:dyDescent="0.3">
      <c r="A40" s="17">
        <v>1</v>
      </c>
      <c r="B40" s="2" t="s">
        <v>123</v>
      </c>
      <c r="C40" s="2" t="s">
        <v>87</v>
      </c>
      <c r="D40" s="4">
        <v>44243.757545</v>
      </c>
      <c r="E40" s="4">
        <v>40533.232299999996</v>
      </c>
      <c r="F40" s="10">
        <v>50</v>
      </c>
      <c r="G40" s="7">
        <v>2.25</v>
      </c>
      <c r="H40" s="7">
        <v>4</v>
      </c>
      <c r="I40" s="11">
        <v>30</v>
      </c>
      <c r="J40" s="9">
        <v>2500</v>
      </c>
      <c r="K40" s="9">
        <v>0</v>
      </c>
      <c r="L40" s="10">
        <v>20</v>
      </c>
      <c r="M40" s="15" t="s">
        <v>133</v>
      </c>
      <c r="N40" s="5">
        <v>0</v>
      </c>
      <c r="O40" s="5">
        <v>0</v>
      </c>
      <c r="P40" s="5">
        <v>0</v>
      </c>
      <c r="Q40" s="5">
        <v>34103.450599999996</v>
      </c>
      <c r="R40" s="5">
        <v>4977.0034000000005</v>
      </c>
      <c r="S40" s="54">
        <v>0</v>
      </c>
      <c r="T40" s="5">
        <v>-197.22299999999996</v>
      </c>
      <c r="U40" s="19">
        <v>1650.0012999999999</v>
      </c>
    </row>
    <row r="41" spans="1:21" ht="15.75" thickBot="1" x14ac:dyDescent="0.3">
      <c r="A41" s="17">
        <v>1</v>
      </c>
      <c r="B41" s="2" t="s">
        <v>123</v>
      </c>
      <c r="C41" s="2" t="s">
        <v>88</v>
      </c>
      <c r="D41" s="4">
        <v>34492.962767500001</v>
      </c>
      <c r="E41" s="4">
        <v>27447.84610000001</v>
      </c>
      <c r="F41" s="10">
        <v>50</v>
      </c>
      <c r="G41" s="7">
        <v>3.75</v>
      </c>
      <c r="H41" s="7">
        <v>9</v>
      </c>
      <c r="I41" s="11">
        <v>30</v>
      </c>
      <c r="J41" s="9">
        <v>2500</v>
      </c>
      <c r="K41" s="9">
        <v>420.36700000000002</v>
      </c>
      <c r="L41" s="10">
        <v>20</v>
      </c>
      <c r="M41" s="15" t="s">
        <v>133</v>
      </c>
      <c r="N41" s="5">
        <v>0</v>
      </c>
      <c r="O41" s="5">
        <v>8493.0630999999994</v>
      </c>
      <c r="P41" s="5">
        <v>420.36700000000002</v>
      </c>
      <c r="Q41" s="5">
        <v>21243.387699999999</v>
      </c>
      <c r="R41" s="5">
        <v>478.06299999999999</v>
      </c>
      <c r="S41" s="54">
        <v>0</v>
      </c>
      <c r="T41" s="5">
        <v>-9372.223</v>
      </c>
      <c r="U41" s="19">
        <v>6185.1883000000007</v>
      </c>
    </row>
    <row r="42" spans="1:21" ht="15.75" thickBot="1" x14ac:dyDescent="0.3">
      <c r="A42" s="17">
        <v>1</v>
      </c>
      <c r="B42" s="2" t="s">
        <v>123</v>
      </c>
      <c r="C42" s="2" t="s">
        <v>98</v>
      </c>
      <c r="D42" s="4">
        <v>39133.729449999999</v>
      </c>
      <c r="E42" s="4">
        <v>162475.23129999993</v>
      </c>
      <c r="F42" s="10">
        <v>50</v>
      </c>
      <c r="G42" s="7">
        <v>2.75</v>
      </c>
      <c r="H42" s="7">
        <v>8</v>
      </c>
      <c r="I42" s="11">
        <v>30</v>
      </c>
      <c r="J42" s="9">
        <v>2500</v>
      </c>
      <c r="K42" s="9">
        <v>0</v>
      </c>
      <c r="L42" s="10">
        <v>20</v>
      </c>
      <c r="M42" s="15" t="s">
        <v>133</v>
      </c>
      <c r="N42" s="5">
        <v>0</v>
      </c>
      <c r="O42" s="5">
        <v>-21.5517</v>
      </c>
      <c r="P42" s="5">
        <v>0</v>
      </c>
      <c r="Q42" s="5">
        <v>-6287.3969999999999</v>
      </c>
      <c r="R42" s="5">
        <v>0</v>
      </c>
      <c r="S42" s="54">
        <v>0</v>
      </c>
      <c r="T42" s="5">
        <v>0</v>
      </c>
      <c r="U42" s="19">
        <v>168784.18</v>
      </c>
    </row>
    <row r="43" spans="1:21" ht="15.75" thickBot="1" x14ac:dyDescent="0.3">
      <c r="A43" s="17">
        <v>1</v>
      </c>
      <c r="B43" s="2" t="s">
        <v>123</v>
      </c>
      <c r="C43" s="2" t="s">
        <v>99</v>
      </c>
      <c r="D43" s="4">
        <v>28549.9538125</v>
      </c>
      <c r="E43" s="4">
        <v>21882.739900000026</v>
      </c>
      <c r="F43" s="10">
        <v>50</v>
      </c>
      <c r="G43" s="7">
        <v>5.5</v>
      </c>
      <c r="H43" s="7">
        <v>7</v>
      </c>
      <c r="I43" s="11">
        <v>30</v>
      </c>
      <c r="J43" s="9">
        <v>2500</v>
      </c>
      <c r="K43" s="9">
        <v>585.18499999999995</v>
      </c>
      <c r="L43" s="10">
        <v>20</v>
      </c>
      <c r="M43" s="15" t="s">
        <v>133</v>
      </c>
      <c r="N43" s="5">
        <v>3776.8582000000001</v>
      </c>
      <c r="O43" s="5">
        <v>1456.6429999999998</v>
      </c>
      <c r="P43" s="5">
        <v>585.18499999999995</v>
      </c>
      <c r="Q43" s="5">
        <v>5398.9484999999986</v>
      </c>
      <c r="R43" s="5">
        <v>426.21200000000005</v>
      </c>
      <c r="S43" s="54">
        <v>189.815</v>
      </c>
      <c r="T43" s="5">
        <v>163.88900000000001</v>
      </c>
      <c r="U43" s="19">
        <v>9885.1891999999989</v>
      </c>
    </row>
    <row r="44" spans="1:21" ht="15.75" thickBot="1" x14ac:dyDescent="0.3">
      <c r="A44" s="17">
        <v>1</v>
      </c>
      <c r="B44" s="2" t="s">
        <v>123</v>
      </c>
      <c r="C44" s="2" t="s">
        <v>102</v>
      </c>
      <c r="D44" s="4">
        <v>30535.044355000002</v>
      </c>
      <c r="E44" s="4">
        <v>118181.29570000003</v>
      </c>
      <c r="F44" s="10">
        <v>50</v>
      </c>
      <c r="G44" s="7">
        <v>4.5</v>
      </c>
      <c r="H44" s="7">
        <v>9</v>
      </c>
      <c r="I44" s="11">
        <v>30</v>
      </c>
      <c r="J44" s="9">
        <v>2500</v>
      </c>
      <c r="K44" s="9">
        <v>0</v>
      </c>
      <c r="L44" s="10">
        <v>20</v>
      </c>
      <c r="M44" s="15" t="s">
        <v>133</v>
      </c>
      <c r="N44" s="5">
        <v>0</v>
      </c>
      <c r="O44" s="5">
        <v>2586.8820000000001</v>
      </c>
      <c r="P44" s="5">
        <v>0</v>
      </c>
      <c r="Q44" s="5">
        <v>58600.891200000013</v>
      </c>
      <c r="R44" s="5">
        <v>1596.2942</v>
      </c>
      <c r="S44" s="54">
        <v>49477.78</v>
      </c>
      <c r="T44" s="5">
        <v>-136.11109999999999</v>
      </c>
      <c r="U44" s="19">
        <v>6055.5594000000001</v>
      </c>
    </row>
    <row r="45" spans="1:21" ht="15.75" thickBot="1" x14ac:dyDescent="0.3">
      <c r="A45" s="17">
        <v>1</v>
      </c>
      <c r="B45" s="2" t="s">
        <v>123</v>
      </c>
      <c r="C45" s="2" t="s">
        <v>105</v>
      </c>
      <c r="D45" s="4">
        <v>32309.153975000001</v>
      </c>
      <c r="E45" s="4">
        <v>23360.739100000003</v>
      </c>
      <c r="F45" s="10">
        <v>50</v>
      </c>
      <c r="G45" s="7">
        <v>3</v>
      </c>
      <c r="H45" s="7">
        <v>10</v>
      </c>
      <c r="I45" s="11">
        <v>30</v>
      </c>
      <c r="J45" s="9">
        <v>2500</v>
      </c>
      <c r="K45" s="9">
        <v>0</v>
      </c>
      <c r="L45" s="10">
        <v>20</v>
      </c>
      <c r="M45" s="15" t="s">
        <v>133</v>
      </c>
      <c r="N45" s="5">
        <v>0</v>
      </c>
      <c r="O45" s="5">
        <v>0</v>
      </c>
      <c r="P45" s="5">
        <v>0</v>
      </c>
      <c r="Q45" s="5">
        <v>-1662.4203000000002</v>
      </c>
      <c r="R45" s="5">
        <v>0</v>
      </c>
      <c r="S45" s="54">
        <v>0</v>
      </c>
      <c r="T45" s="5">
        <v>0</v>
      </c>
      <c r="U45" s="19">
        <v>25023.159400000004</v>
      </c>
    </row>
    <row r="46" spans="1:21" ht="15.75" thickBot="1" x14ac:dyDescent="0.3">
      <c r="A46" s="17">
        <v>1</v>
      </c>
      <c r="B46" s="2" t="s">
        <v>123</v>
      </c>
      <c r="C46" s="2" t="s">
        <v>106</v>
      </c>
      <c r="D46" s="4">
        <v>103881.64836500002</v>
      </c>
      <c r="E46" s="4">
        <v>25172.7624</v>
      </c>
      <c r="F46" s="10">
        <v>50</v>
      </c>
      <c r="G46" s="7">
        <v>8.5</v>
      </c>
      <c r="H46" s="7">
        <v>7</v>
      </c>
      <c r="I46" s="11">
        <v>30</v>
      </c>
      <c r="J46" s="9">
        <v>2500</v>
      </c>
      <c r="K46" s="9">
        <v>0</v>
      </c>
      <c r="L46" s="10">
        <v>20</v>
      </c>
      <c r="M46" s="15" t="s">
        <v>133</v>
      </c>
      <c r="N46" s="5">
        <v>613.88839999999993</v>
      </c>
      <c r="O46" s="5">
        <v>2719.6342</v>
      </c>
      <c r="P46" s="5">
        <v>0</v>
      </c>
      <c r="Q46" s="5">
        <v>11154.055199999999</v>
      </c>
      <c r="R46" s="5">
        <v>1394.443</v>
      </c>
      <c r="S46" s="54">
        <v>541.66499999999996</v>
      </c>
      <c r="T46" s="5">
        <v>0</v>
      </c>
      <c r="U46" s="19">
        <v>8749.0766000000003</v>
      </c>
    </row>
    <row r="47" spans="1:21" ht="15.75" thickBot="1" x14ac:dyDescent="0.3">
      <c r="A47" s="17">
        <v>1</v>
      </c>
      <c r="B47" s="2" t="s">
        <v>123</v>
      </c>
      <c r="C47" s="2" t="s">
        <v>124</v>
      </c>
      <c r="D47" s="4">
        <v>150000</v>
      </c>
      <c r="E47" s="4">
        <v>117783.59300000002</v>
      </c>
      <c r="F47" s="10">
        <v>50</v>
      </c>
      <c r="G47" s="7">
        <v>25</v>
      </c>
      <c r="H47" s="7">
        <v>25</v>
      </c>
      <c r="I47" s="11">
        <v>30</v>
      </c>
      <c r="J47" s="9">
        <v>8500</v>
      </c>
      <c r="K47" s="9">
        <v>3999.0687999999996</v>
      </c>
      <c r="L47" s="10">
        <v>20</v>
      </c>
      <c r="M47" s="15" t="s">
        <v>133</v>
      </c>
      <c r="N47" s="5">
        <v>3113.8963000000003</v>
      </c>
      <c r="O47" s="5">
        <v>6300.9288999999999</v>
      </c>
      <c r="P47" s="5">
        <v>3999.0687999999996</v>
      </c>
      <c r="Q47" s="5">
        <v>74818.776100000017</v>
      </c>
      <c r="R47" s="5">
        <v>9308.333700000001</v>
      </c>
      <c r="S47" s="54">
        <v>-35.185200000000002</v>
      </c>
      <c r="T47" s="5">
        <v>1716.6647999999998</v>
      </c>
      <c r="U47" s="19">
        <v>18561.1096</v>
      </c>
    </row>
    <row r="48" spans="1:21" ht="15.75" thickBot="1" x14ac:dyDescent="0.3">
      <c r="A48" s="16">
        <v>1</v>
      </c>
      <c r="B48" s="1" t="s">
        <v>126</v>
      </c>
      <c r="C48" s="1" t="s">
        <v>67</v>
      </c>
      <c r="D48" s="4">
        <v>139428.02716166672</v>
      </c>
      <c r="E48" s="4">
        <v>66411.035499999998</v>
      </c>
      <c r="F48" s="6">
        <v>50</v>
      </c>
      <c r="G48" s="7">
        <v>12.5</v>
      </c>
      <c r="H48" s="7">
        <v>10</v>
      </c>
      <c r="I48" s="8">
        <v>30</v>
      </c>
      <c r="J48" s="4">
        <v>2500</v>
      </c>
      <c r="K48" s="4">
        <v>5476.8519999999999</v>
      </c>
      <c r="L48" s="6">
        <v>20</v>
      </c>
      <c r="M48" s="36" t="s">
        <v>134</v>
      </c>
      <c r="N48" s="5">
        <v>5476.8519999999999</v>
      </c>
      <c r="O48" s="5">
        <v>8582.1092000000008</v>
      </c>
      <c r="P48" s="5">
        <v>674.07359999999994</v>
      </c>
      <c r="Q48" s="5">
        <v>33754.843500000003</v>
      </c>
      <c r="R48" s="5">
        <v>0</v>
      </c>
      <c r="S48" s="54">
        <v>1095.3699000000001</v>
      </c>
      <c r="T48" s="5">
        <v>2173.1486</v>
      </c>
      <c r="U48" s="19">
        <v>14654.638699999998</v>
      </c>
    </row>
    <row r="49" spans="1:21" ht="15.75" thickBot="1" x14ac:dyDescent="0.3">
      <c r="A49" s="17">
        <v>1</v>
      </c>
      <c r="B49" s="2" t="s">
        <v>126</v>
      </c>
      <c r="C49" s="2" t="s">
        <v>78</v>
      </c>
      <c r="D49" s="4">
        <v>97847.51469666668</v>
      </c>
      <c r="E49" s="4">
        <v>7805.6281000000045</v>
      </c>
      <c r="F49" s="6">
        <v>50</v>
      </c>
      <c r="G49" s="7">
        <v>11.25</v>
      </c>
      <c r="H49" s="7">
        <v>7</v>
      </c>
      <c r="I49" s="8">
        <v>30</v>
      </c>
      <c r="J49" s="4">
        <v>2500</v>
      </c>
      <c r="K49" s="2">
        <v>0</v>
      </c>
      <c r="L49" s="6">
        <v>20</v>
      </c>
      <c r="M49" s="36" t="s">
        <v>134</v>
      </c>
      <c r="N49" s="5">
        <v>0</v>
      </c>
      <c r="O49" s="5">
        <v>922.92769999999996</v>
      </c>
      <c r="P49" s="5">
        <v>288.89</v>
      </c>
      <c r="Q49" s="5">
        <v>1837.3300999999997</v>
      </c>
      <c r="R49" s="5">
        <v>0</v>
      </c>
      <c r="S49" s="54">
        <v>0</v>
      </c>
      <c r="T49" s="5">
        <v>0</v>
      </c>
      <c r="U49" s="19">
        <v>4756.4803000000002</v>
      </c>
    </row>
    <row r="50" spans="1:21" ht="15.75" thickBot="1" x14ac:dyDescent="0.3">
      <c r="A50" s="17">
        <v>1</v>
      </c>
      <c r="B50" s="2" t="s">
        <v>126</v>
      </c>
      <c r="C50" s="2" t="s">
        <v>83</v>
      </c>
      <c r="D50" s="4">
        <v>155721.02524000005</v>
      </c>
      <c r="E50" s="4">
        <v>69574.895600000003</v>
      </c>
      <c r="F50" s="6">
        <v>50</v>
      </c>
      <c r="G50" s="7">
        <v>14.25</v>
      </c>
      <c r="H50" s="7">
        <v>18</v>
      </c>
      <c r="I50" s="8">
        <v>30</v>
      </c>
      <c r="J50" s="4">
        <v>2500</v>
      </c>
      <c r="K50" s="2">
        <v>502.77839999999998</v>
      </c>
      <c r="L50" s="6">
        <v>20</v>
      </c>
      <c r="M50" s="36" t="s">
        <v>134</v>
      </c>
      <c r="N50" s="5">
        <v>502.77839999999998</v>
      </c>
      <c r="O50" s="5">
        <v>4093.7520000000004</v>
      </c>
      <c r="P50" s="5">
        <v>24043.655199999997</v>
      </c>
      <c r="Q50" s="5">
        <v>13238.368799999998</v>
      </c>
      <c r="R50" s="5">
        <v>4662.9673999999995</v>
      </c>
      <c r="S50" s="54">
        <v>3370.3719000000001</v>
      </c>
      <c r="T50" s="5">
        <v>3312.0379999999996</v>
      </c>
      <c r="U50" s="19">
        <v>16350.963899999999</v>
      </c>
    </row>
    <row r="51" spans="1:21" ht="15.75" thickBot="1" x14ac:dyDescent="0.3">
      <c r="A51" s="17">
        <v>1</v>
      </c>
      <c r="B51" s="2" t="s">
        <v>126</v>
      </c>
      <c r="C51" s="2" t="s">
        <v>90</v>
      </c>
      <c r="D51" s="4">
        <v>70800.022950000013</v>
      </c>
      <c r="E51" s="4">
        <v>5800.7308000000003</v>
      </c>
      <c r="F51" s="6">
        <v>50</v>
      </c>
      <c r="G51" s="7">
        <v>1.75</v>
      </c>
      <c r="H51" s="7">
        <v>4</v>
      </c>
      <c r="I51" s="8">
        <v>30</v>
      </c>
      <c r="J51" s="4">
        <v>2500</v>
      </c>
      <c r="K51" s="2">
        <v>0</v>
      </c>
      <c r="L51" s="6">
        <v>20</v>
      </c>
      <c r="M51" s="36" t="s">
        <v>134</v>
      </c>
      <c r="N51" s="5">
        <v>0</v>
      </c>
      <c r="O51" s="5">
        <v>0</v>
      </c>
      <c r="P51" s="5">
        <v>0</v>
      </c>
      <c r="Q51" s="5">
        <v>2069.248</v>
      </c>
      <c r="R51" s="5">
        <v>0</v>
      </c>
      <c r="S51" s="54">
        <v>0</v>
      </c>
      <c r="T51" s="5">
        <v>0</v>
      </c>
      <c r="U51" s="19">
        <v>3731.4828000000002</v>
      </c>
    </row>
    <row r="52" spans="1:21" ht="15.75" thickBot="1" x14ac:dyDescent="0.3">
      <c r="A52" s="17">
        <v>1</v>
      </c>
      <c r="B52" s="2" t="s">
        <v>126</v>
      </c>
      <c r="C52" s="2" t="s">
        <v>94</v>
      </c>
      <c r="D52" s="4">
        <v>44114.164185833331</v>
      </c>
      <c r="E52" s="4">
        <v>27865.548199999983</v>
      </c>
      <c r="F52" s="6">
        <v>50</v>
      </c>
      <c r="G52" s="7">
        <v>6.5</v>
      </c>
      <c r="H52" s="7">
        <v>5</v>
      </c>
      <c r="I52" s="8">
        <v>30</v>
      </c>
      <c r="J52" s="4">
        <v>2500</v>
      </c>
      <c r="K52" s="2">
        <v>3410.1970000000001</v>
      </c>
      <c r="L52" s="6">
        <v>20</v>
      </c>
      <c r="M52" s="36" t="s">
        <v>134</v>
      </c>
      <c r="N52" s="5">
        <v>3410.1970000000001</v>
      </c>
      <c r="O52" s="5">
        <v>4925.3281999999999</v>
      </c>
      <c r="P52" s="5">
        <v>0</v>
      </c>
      <c r="Q52" s="5">
        <v>17633.729500000001</v>
      </c>
      <c r="R52" s="5">
        <v>0</v>
      </c>
      <c r="S52" s="54">
        <v>0</v>
      </c>
      <c r="T52" s="5">
        <v>-74.074100000000001</v>
      </c>
      <c r="U52" s="19">
        <v>1970.3676</v>
      </c>
    </row>
    <row r="53" spans="1:21" ht="15.75" thickBot="1" x14ac:dyDescent="0.3">
      <c r="A53" s="17">
        <v>1</v>
      </c>
      <c r="B53" s="2" t="s">
        <v>126</v>
      </c>
      <c r="C53" s="2" t="s">
        <v>110</v>
      </c>
      <c r="D53" s="4">
        <v>65239.706455000014</v>
      </c>
      <c r="E53" s="4">
        <v>98591.26219999991</v>
      </c>
      <c r="F53" s="6">
        <v>50</v>
      </c>
      <c r="G53" s="7">
        <v>8.25</v>
      </c>
      <c r="H53" s="7">
        <v>11</v>
      </c>
      <c r="I53" s="8">
        <v>30</v>
      </c>
      <c r="J53" s="4">
        <v>2500</v>
      </c>
      <c r="K53" s="2">
        <v>262.96519999999998</v>
      </c>
      <c r="L53" s="6">
        <v>20</v>
      </c>
      <c r="M53" s="36" t="s">
        <v>134</v>
      </c>
      <c r="N53" s="5">
        <v>262.96519999999998</v>
      </c>
      <c r="O53" s="5">
        <v>3611.4160999999999</v>
      </c>
      <c r="P53" s="5">
        <v>17456.417400000002</v>
      </c>
      <c r="Q53" s="5">
        <v>66194.621700000003</v>
      </c>
      <c r="R53" s="5">
        <v>0</v>
      </c>
      <c r="S53" s="54">
        <v>4186.2017999999998</v>
      </c>
      <c r="T53" s="5">
        <v>0</v>
      </c>
      <c r="U53" s="19">
        <v>6879.6399999999994</v>
      </c>
    </row>
    <row r="54" spans="1:21" ht="15.75" thickBot="1" x14ac:dyDescent="0.3">
      <c r="A54" s="17">
        <v>1</v>
      </c>
      <c r="B54" s="2" t="s">
        <v>126</v>
      </c>
      <c r="C54" s="2" t="s">
        <v>115</v>
      </c>
      <c r="D54" s="4">
        <v>30339.836592499996</v>
      </c>
      <c r="E54" s="4">
        <v>16946.7091</v>
      </c>
      <c r="F54" s="6">
        <v>50</v>
      </c>
      <c r="G54" s="7">
        <v>10.25</v>
      </c>
      <c r="H54" s="7">
        <v>6</v>
      </c>
      <c r="I54" s="8">
        <v>30</v>
      </c>
      <c r="J54" s="4">
        <v>2500</v>
      </c>
      <c r="K54" s="2">
        <v>0</v>
      </c>
      <c r="L54" s="6">
        <v>20</v>
      </c>
      <c r="M54" s="36" t="s">
        <v>134</v>
      </c>
      <c r="N54" s="5">
        <v>0</v>
      </c>
      <c r="O54" s="5">
        <v>4086.1109999999999</v>
      </c>
      <c r="P54" s="5">
        <v>0</v>
      </c>
      <c r="Q54" s="5">
        <v>10820.7834</v>
      </c>
      <c r="R54" s="5">
        <v>-141.66669999999999</v>
      </c>
      <c r="S54" s="54">
        <v>0</v>
      </c>
      <c r="T54" s="5">
        <v>-62.036999999999999</v>
      </c>
      <c r="U54" s="19">
        <v>2243.5183999999999</v>
      </c>
    </row>
    <row r="55" spans="1:21" ht="15.75" thickBot="1" x14ac:dyDescent="0.3">
      <c r="A55" s="18">
        <v>1</v>
      </c>
      <c r="B55" s="3" t="s">
        <v>126</v>
      </c>
      <c r="C55" s="3" t="s">
        <v>117</v>
      </c>
      <c r="D55" s="4">
        <v>43859.922980000003</v>
      </c>
      <c r="E55" s="4">
        <v>48060.570899999999</v>
      </c>
      <c r="F55" s="6">
        <v>50</v>
      </c>
      <c r="G55" s="7">
        <v>7.75</v>
      </c>
      <c r="H55" s="7">
        <v>9</v>
      </c>
      <c r="I55" s="8">
        <v>30</v>
      </c>
      <c r="J55" s="4">
        <v>2500</v>
      </c>
      <c r="K55" s="3">
        <v>0</v>
      </c>
      <c r="L55" s="6">
        <v>20</v>
      </c>
      <c r="M55" s="36" t="s">
        <v>134</v>
      </c>
      <c r="N55" s="5">
        <v>0</v>
      </c>
      <c r="O55" s="5">
        <v>3471.1882000000001</v>
      </c>
      <c r="P55" s="5">
        <v>666.67200000000003</v>
      </c>
      <c r="Q55" s="5">
        <v>12550.667900000002</v>
      </c>
      <c r="R55" s="5">
        <v>-224.1379</v>
      </c>
      <c r="S55" s="54">
        <v>903.57569999999998</v>
      </c>
      <c r="T55" s="5">
        <v>0</v>
      </c>
      <c r="U55" s="19">
        <v>30692.605000000007</v>
      </c>
    </row>
  </sheetData>
  <conditionalFormatting sqref="M2:M13">
    <cfRule type="duplicateValues" dxfId="4" priority="7"/>
  </conditionalFormatting>
  <conditionalFormatting sqref="M12:M23">
    <cfRule type="duplicateValues" dxfId="3" priority="6"/>
  </conditionalFormatting>
  <conditionalFormatting sqref="M23:M35">
    <cfRule type="duplicateValues" dxfId="2" priority="2"/>
  </conditionalFormatting>
  <conditionalFormatting sqref="M36:M47">
    <cfRule type="duplicateValues" dxfId="1" priority="1"/>
  </conditionalFormatting>
  <conditionalFormatting sqref="M48:M55">
    <cfRule type="duplicateValues" dxfId="0" priority="33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6E6C-062E-40D3-9C6E-979AA2CC4ECF}">
  <dimension ref="A1:T60"/>
  <sheetViews>
    <sheetView workbookViewId="0">
      <selection activeCell="A2" sqref="A2:A59"/>
    </sheetView>
  </sheetViews>
  <sheetFormatPr baseColWidth="10" defaultRowHeight="15" x14ac:dyDescent="0.25"/>
  <cols>
    <col min="1" max="1" width="14" style="35" bestFit="1" customWidth="1"/>
    <col min="2" max="2" width="45.140625" style="35" bestFit="1" customWidth="1"/>
    <col min="3" max="3" width="44.140625" style="35" bestFit="1" customWidth="1"/>
    <col min="4" max="4" width="50.7109375" style="35" bestFit="1" customWidth="1"/>
    <col min="5" max="5" width="50.5703125" style="35" bestFit="1" customWidth="1"/>
    <col min="6" max="6" width="28.28515625" style="35" bestFit="1" customWidth="1"/>
    <col min="7" max="7" width="35.28515625" style="35" bestFit="1" customWidth="1"/>
    <col min="8" max="8" width="32.28515625" style="35" bestFit="1" customWidth="1"/>
    <col min="9" max="9" width="29.28515625" style="35" bestFit="1" customWidth="1"/>
    <col min="10" max="10" width="38.140625" style="35" bestFit="1" customWidth="1"/>
    <col min="11" max="11" width="11.7109375" style="35" bestFit="1" customWidth="1"/>
    <col min="12" max="20" width="11.5703125" style="35"/>
  </cols>
  <sheetData>
    <row r="1" spans="1:11" x14ac:dyDescent="0.25">
      <c r="A1" s="30" t="s">
        <v>215</v>
      </c>
      <c r="B1" s="30" t="s">
        <v>215</v>
      </c>
      <c r="C1" s="30" t="s">
        <v>203</v>
      </c>
      <c r="D1" s="30" t="s">
        <v>204</v>
      </c>
      <c r="E1" s="30" t="s">
        <v>205</v>
      </c>
      <c r="F1" s="30" t="s">
        <v>206</v>
      </c>
      <c r="G1" s="30" t="s">
        <v>207</v>
      </c>
      <c r="H1" s="30" t="s">
        <v>208</v>
      </c>
      <c r="I1" s="30" t="s">
        <v>209</v>
      </c>
      <c r="J1" s="30" t="s">
        <v>210</v>
      </c>
      <c r="K1" s="30" t="s">
        <v>200</v>
      </c>
    </row>
    <row r="2" spans="1:11" x14ac:dyDescent="0.25">
      <c r="A2" s="33" t="s">
        <v>63</v>
      </c>
      <c r="B2" s="33" t="s">
        <v>144</v>
      </c>
      <c r="C2" s="33"/>
      <c r="D2" s="33">
        <v>885.18520000000001</v>
      </c>
      <c r="E2" s="33">
        <v>1176.4712999999999</v>
      </c>
      <c r="F2" s="33"/>
      <c r="G2" s="33">
        <v>6083.7089999999998</v>
      </c>
      <c r="H2" s="33">
        <v>7010.1870000000008</v>
      </c>
      <c r="I2" s="33">
        <v>463.88799999999998</v>
      </c>
      <c r="J2" s="33">
        <v>227.7782</v>
      </c>
      <c r="K2" s="33">
        <v>15847.218700000001</v>
      </c>
    </row>
    <row r="3" spans="1:11" x14ac:dyDescent="0.25">
      <c r="A3" s="33" t="s">
        <v>65</v>
      </c>
      <c r="B3" s="33" t="s">
        <v>145</v>
      </c>
      <c r="C3" s="33">
        <v>-605.55559999999991</v>
      </c>
      <c r="D3" s="33"/>
      <c r="E3" s="33"/>
      <c r="F3" s="33"/>
      <c r="G3" s="33">
        <v>-484.48170000000005</v>
      </c>
      <c r="H3" s="33">
        <v>-2045.3681999999999</v>
      </c>
      <c r="I3" s="33"/>
      <c r="J3" s="33"/>
      <c r="K3" s="33">
        <v>-3135.4054999999998</v>
      </c>
    </row>
    <row r="4" spans="1:11" x14ac:dyDescent="0.25">
      <c r="A4" s="33" t="s">
        <v>67</v>
      </c>
      <c r="B4" s="33" t="s">
        <v>146</v>
      </c>
      <c r="C4" s="33">
        <v>-92.592600000000004</v>
      </c>
      <c r="D4" s="33"/>
      <c r="E4" s="33">
        <v>5335.1835999999994</v>
      </c>
      <c r="F4" s="33">
        <v>-173.1481</v>
      </c>
      <c r="G4" s="33">
        <v>16571.041300000001</v>
      </c>
      <c r="H4" s="33">
        <v>2998.1493</v>
      </c>
      <c r="I4" s="33">
        <v>8313.8876</v>
      </c>
      <c r="J4" s="33">
        <v>23812.958300000002</v>
      </c>
      <c r="K4" s="33">
        <v>56765.479399999997</v>
      </c>
    </row>
    <row r="5" spans="1:11" x14ac:dyDescent="0.25">
      <c r="A5" s="33" t="s">
        <v>68</v>
      </c>
      <c r="B5" s="33" t="s">
        <v>147</v>
      </c>
      <c r="C5" s="33">
        <v>569.44399999999996</v>
      </c>
      <c r="D5" s="33">
        <v>-253.73570000000001</v>
      </c>
      <c r="E5" s="33">
        <v>-60</v>
      </c>
      <c r="F5" s="33">
        <v>7444.44</v>
      </c>
      <c r="G5" s="33">
        <v>4849.671699999999</v>
      </c>
      <c r="H5" s="33">
        <v>3237.9645999999993</v>
      </c>
      <c r="I5" s="33">
        <v>2447.2219999999998</v>
      </c>
      <c r="J5" s="33">
        <v>4628.7030000000004</v>
      </c>
      <c r="K5" s="33">
        <v>22863.709599999998</v>
      </c>
    </row>
    <row r="6" spans="1:11" x14ac:dyDescent="0.25">
      <c r="A6" s="33" t="s">
        <v>70</v>
      </c>
      <c r="B6" s="33" t="s">
        <v>148</v>
      </c>
      <c r="C6" s="33">
        <v>-229.62959999999998</v>
      </c>
      <c r="D6" s="33"/>
      <c r="E6" s="33"/>
      <c r="F6" s="33"/>
      <c r="G6" s="33">
        <v>-225</v>
      </c>
      <c r="H6" s="33">
        <v>-5314.8152</v>
      </c>
      <c r="I6" s="33">
        <v>-593.51859999999999</v>
      </c>
      <c r="J6" s="33"/>
      <c r="K6" s="33">
        <v>-6362.9634000000005</v>
      </c>
    </row>
    <row r="7" spans="1:11" x14ac:dyDescent="0.25">
      <c r="A7" s="33" t="s">
        <v>71</v>
      </c>
      <c r="B7" s="33" t="s">
        <v>149</v>
      </c>
      <c r="C7" s="33"/>
      <c r="D7" s="33"/>
      <c r="E7" s="33">
        <v>862.03700000000003</v>
      </c>
      <c r="F7" s="33"/>
      <c r="G7" s="33">
        <v>637.96299999999997</v>
      </c>
      <c r="H7" s="33">
        <v>-9392.5838000000003</v>
      </c>
      <c r="I7" s="33">
        <v>-551.851</v>
      </c>
      <c r="J7" s="33"/>
      <c r="K7" s="33">
        <v>-8444.4347999999991</v>
      </c>
    </row>
    <row r="8" spans="1:11" x14ac:dyDescent="0.25">
      <c r="A8" s="33" t="s">
        <v>72</v>
      </c>
      <c r="B8" s="33" t="s">
        <v>150</v>
      </c>
      <c r="C8" s="33"/>
      <c r="D8" s="33"/>
      <c r="E8" s="33">
        <v>307.98740000000004</v>
      </c>
      <c r="F8" s="33"/>
      <c r="G8" s="33">
        <v>999.99600000000009</v>
      </c>
      <c r="H8" s="33">
        <v>4617.5967999999993</v>
      </c>
      <c r="I8" s="33">
        <v>69.446500000000015</v>
      </c>
      <c r="J8" s="33">
        <v>439.81610000000001</v>
      </c>
      <c r="K8" s="33">
        <v>6434.8427999999994</v>
      </c>
    </row>
    <row r="9" spans="1:11" x14ac:dyDescent="0.25">
      <c r="A9" s="33" t="s">
        <v>73</v>
      </c>
      <c r="B9" s="33" t="s">
        <v>151</v>
      </c>
      <c r="C9" s="33"/>
      <c r="D9" s="33">
        <v>-78.703699999999998</v>
      </c>
      <c r="E9" s="33">
        <v>812.96029999999996</v>
      </c>
      <c r="F9" s="33"/>
      <c r="G9" s="33"/>
      <c r="H9" s="33">
        <v>414.81509999999992</v>
      </c>
      <c r="I9" s="33"/>
      <c r="J9" s="33">
        <v>1443.518</v>
      </c>
      <c r="K9" s="33">
        <v>2592.5896999999995</v>
      </c>
    </row>
    <row r="10" spans="1:11" x14ac:dyDescent="0.25">
      <c r="A10" s="33" t="s">
        <v>74</v>
      </c>
      <c r="B10" s="33" t="s">
        <v>152</v>
      </c>
      <c r="C10" s="33">
        <v>-1011.1112000000001</v>
      </c>
      <c r="D10" s="33">
        <v>-311.49440000000004</v>
      </c>
      <c r="E10" s="33">
        <v>8.7109000000000378</v>
      </c>
      <c r="F10" s="33">
        <v>-130.5556</v>
      </c>
      <c r="G10" s="33">
        <v>-1905.8124999999998</v>
      </c>
      <c r="H10" s="33">
        <v>-113.89139999999986</v>
      </c>
      <c r="I10" s="33"/>
      <c r="J10" s="33"/>
      <c r="K10" s="33">
        <v>-3464.154199999999</v>
      </c>
    </row>
    <row r="11" spans="1:11" x14ac:dyDescent="0.25">
      <c r="A11" s="33" t="s">
        <v>75</v>
      </c>
      <c r="B11" s="33" t="s">
        <v>153</v>
      </c>
      <c r="C11" s="33"/>
      <c r="D11" s="33"/>
      <c r="E11" s="33">
        <v>-174.92589999999998</v>
      </c>
      <c r="F11" s="33"/>
      <c r="G11" s="33">
        <v>-3846.520300000001</v>
      </c>
      <c r="H11" s="33">
        <v>349.07479999999947</v>
      </c>
      <c r="I11" s="33">
        <v>-392.5926</v>
      </c>
      <c r="J11" s="33">
        <v>-17.592600000000001</v>
      </c>
      <c r="K11" s="33">
        <v>-4082.5565999999994</v>
      </c>
    </row>
    <row r="12" spans="1:11" x14ac:dyDescent="0.25">
      <c r="A12" s="33" t="s">
        <v>76</v>
      </c>
      <c r="B12" s="33" t="s">
        <v>154</v>
      </c>
      <c r="C12" s="33"/>
      <c r="D12" s="33">
        <v>4564.8149999999996</v>
      </c>
      <c r="E12" s="33">
        <v>-13.793200000000001</v>
      </c>
      <c r="F12" s="33">
        <v>-108.33329999999999</v>
      </c>
      <c r="G12" s="33">
        <v>1602.587</v>
      </c>
      <c r="H12" s="33">
        <v>1318.5192000000002</v>
      </c>
      <c r="I12" s="33"/>
      <c r="J12" s="33">
        <v>625.92600000000004</v>
      </c>
      <c r="K12" s="33">
        <v>7989.7206999999999</v>
      </c>
    </row>
    <row r="13" spans="1:11" x14ac:dyDescent="0.25">
      <c r="A13" s="33" t="s">
        <v>77</v>
      </c>
      <c r="B13" s="33" t="s">
        <v>155</v>
      </c>
      <c r="C13" s="33">
        <v>2530.5540000000001</v>
      </c>
      <c r="D13" s="33">
        <v>4129.6253999999999</v>
      </c>
      <c r="E13" s="33">
        <v>6274.1931999999997</v>
      </c>
      <c r="F13" s="33"/>
      <c r="G13" s="33">
        <v>11960.915899999998</v>
      </c>
      <c r="H13" s="33">
        <v>2945.3706000000002</v>
      </c>
      <c r="I13" s="33">
        <v>245.3698</v>
      </c>
      <c r="J13" s="33">
        <v>13655.653299999998</v>
      </c>
      <c r="K13" s="33">
        <v>41741.682200000003</v>
      </c>
    </row>
    <row r="14" spans="1:11" x14ac:dyDescent="0.25">
      <c r="A14" s="33" t="s">
        <v>78</v>
      </c>
      <c r="B14" s="33" t="s">
        <v>156</v>
      </c>
      <c r="C14" s="33"/>
      <c r="D14" s="33"/>
      <c r="E14" s="33">
        <v>56093.219899999996</v>
      </c>
      <c r="F14" s="33"/>
      <c r="G14" s="33">
        <v>-94.636300000000119</v>
      </c>
      <c r="H14" s="33">
        <v>5357.4092000000001</v>
      </c>
      <c r="I14" s="33">
        <v>1005.5582999999999</v>
      </c>
      <c r="J14" s="33">
        <v>39349.98599999999</v>
      </c>
      <c r="K14" s="33">
        <v>101711.53709999999</v>
      </c>
    </row>
    <row r="15" spans="1:11" x14ac:dyDescent="0.25">
      <c r="A15" s="33" t="s">
        <v>80</v>
      </c>
      <c r="B15" s="33" t="s">
        <v>157</v>
      </c>
      <c r="C15" s="33"/>
      <c r="D15" s="33">
        <v>725</v>
      </c>
      <c r="E15" s="33">
        <v>618.81719999999996</v>
      </c>
      <c r="F15" s="33">
        <v>-53.703699999999998</v>
      </c>
      <c r="G15" s="33">
        <v>8587.536900000001</v>
      </c>
      <c r="H15" s="33">
        <v>6367.5986000000003</v>
      </c>
      <c r="I15" s="33"/>
      <c r="J15" s="33">
        <v>-1.8519000000000001</v>
      </c>
      <c r="K15" s="33">
        <v>16243.397099999998</v>
      </c>
    </row>
    <row r="16" spans="1:11" x14ac:dyDescent="0.25">
      <c r="A16" s="33" t="s">
        <v>81</v>
      </c>
      <c r="B16" s="33" t="s">
        <v>158</v>
      </c>
      <c r="C16" s="33"/>
      <c r="D16" s="33">
        <v>-214.815</v>
      </c>
      <c r="E16" s="33">
        <v>2266.6620000000003</v>
      </c>
      <c r="F16" s="33">
        <v>896.29719999999998</v>
      </c>
      <c r="G16" s="33">
        <v>12624.072800000004</v>
      </c>
      <c r="H16" s="33">
        <v>4146.3006000000005</v>
      </c>
      <c r="I16" s="33">
        <v>2194.4369999999999</v>
      </c>
      <c r="J16" s="33">
        <v>3394.6680000000001</v>
      </c>
      <c r="K16" s="33">
        <v>25307.622600000002</v>
      </c>
    </row>
    <row r="17" spans="1:11" x14ac:dyDescent="0.25">
      <c r="A17" s="33" t="s">
        <v>82</v>
      </c>
      <c r="B17" s="33" t="s">
        <v>159</v>
      </c>
      <c r="C17" s="33">
        <v>-5.5556999999999999</v>
      </c>
      <c r="D17" s="33">
        <v>112.16459999999999</v>
      </c>
      <c r="E17" s="33">
        <v>331898.23050000006</v>
      </c>
      <c r="F17" s="33">
        <v>-65.740700000000004</v>
      </c>
      <c r="G17" s="33">
        <v>-58169.906000000003</v>
      </c>
      <c r="H17" s="33">
        <v>452.77789999999999</v>
      </c>
      <c r="I17" s="33">
        <v>412.05469999999997</v>
      </c>
      <c r="J17" s="33">
        <v>162.0385</v>
      </c>
      <c r="K17" s="33">
        <v>274796.06380000018</v>
      </c>
    </row>
    <row r="18" spans="1:11" x14ac:dyDescent="0.25">
      <c r="A18" s="33" t="s">
        <v>83</v>
      </c>
      <c r="B18" s="33" t="s">
        <v>160</v>
      </c>
      <c r="C18" s="33">
        <v>-598.15229999999997</v>
      </c>
      <c r="D18" s="33">
        <v>895.37019999999995</v>
      </c>
      <c r="E18" s="33">
        <v>2687.0366999999997</v>
      </c>
      <c r="F18" s="33">
        <v>3256.4928999999997</v>
      </c>
      <c r="G18" s="33">
        <v>8143.0683000000035</v>
      </c>
      <c r="H18" s="33">
        <v>10664.823999999999</v>
      </c>
      <c r="I18" s="33">
        <v>1993.5151000000001</v>
      </c>
      <c r="J18" s="33">
        <v>11021.964</v>
      </c>
      <c r="K18" s="33">
        <v>38064.118900000001</v>
      </c>
    </row>
    <row r="19" spans="1:11" x14ac:dyDescent="0.25">
      <c r="A19" s="33" t="s">
        <v>201</v>
      </c>
      <c r="B19" s="33" t="s">
        <v>161</v>
      </c>
      <c r="C19" s="33"/>
      <c r="D19" s="33"/>
      <c r="E19" s="33"/>
      <c r="F19" s="33"/>
      <c r="G19" s="33"/>
      <c r="H19" s="33">
        <v>956.48199999999997</v>
      </c>
      <c r="I19" s="33"/>
      <c r="J19" s="33"/>
      <c r="K19" s="33">
        <v>956.48199999999997</v>
      </c>
    </row>
    <row r="20" spans="1:11" x14ac:dyDescent="0.25">
      <c r="A20" s="33" t="s">
        <v>84</v>
      </c>
      <c r="B20" s="33" t="s">
        <v>162</v>
      </c>
      <c r="C20" s="33">
        <v>2225.924</v>
      </c>
      <c r="D20" s="33"/>
      <c r="E20" s="33">
        <v>54.481999999999999</v>
      </c>
      <c r="F20" s="33">
        <v>1488.8879999999999</v>
      </c>
      <c r="G20" s="33">
        <v>3591.8405999999995</v>
      </c>
      <c r="H20" s="33">
        <v>6105.5554000000002</v>
      </c>
      <c r="I20" s="33">
        <v>359.26</v>
      </c>
      <c r="J20" s="33">
        <v>1525</v>
      </c>
      <c r="K20" s="33">
        <v>15350.949999999999</v>
      </c>
    </row>
    <row r="21" spans="1:11" x14ac:dyDescent="0.25">
      <c r="A21" s="33" t="s">
        <v>85</v>
      </c>
      <c r="B21" s="33" t="s">
        <v>163</v>
      </c>
      <c r="C21" s="33">
        <v>-69.444400000000002</v>
      </c>
      <c r="D21" s="33">
        <v>-141.66669999999999</v>
      </c>
      <c r="E21" s="33">
        <v>-66.666699999999992</v>
      </c>
      <c r="F21" s="33"/>
      <c r="G21" s="33">
        <v>-13286.178200000002</v>
      </c>
      <c r="H21" s="33">
        <v>-1040.7408</v>
      </c>
      <c r="I21" s="33"/>
      <c r="J21" s="33">
        <v>847.22299999999996</v>
      </c>
      <c r="K21" s="33">
        <v>-13757.473800000002</v>
      </c>
    </row>
    <row r="22" spans="1:11" x14ac:dyDescent="0.25">
      <c r="A22" s="33" t="s">
        <v>86</v>
      </c>
      <c r="B22" s="33" t="s">
        <v>164</v>
      </c>
      <c r="C22" s="33">
        <v>430.55590000000007</v>
      </c>
      <c r="D22" s="33"/>
      <c r="E22" s="33"/>
      <c r="F22" s="33">
        <v>462.96350000000001</v>
      </c>
      <c r="G22" s="33">
        <v>-203.70359999999999</v>
      </c>
      <c r="H22" s="33">
        <v>400.00020000000006</v>
      </c>
      <c r="I22" s="33"/>
      <c r="J22" s="33"/>
      <c r="K22" s="33">
        <v>1089.8160000000003</v>
      </c>
    </row>
    <row r="23" spans="1:11" x14ac:dyDescent="0.25">
      <c r="A23" s="33" t="s">
        <v>87</v>
      </c>
      <c r="B23" s="33" t="s">
        <v>165</v>
      </c>
      <c r="C23" s="33">
        <v>-62.036999999999999</v>
      </c>
      <c r="D23" s="33"/>
      <c r="E23" s="33"/>
      <c r="F23" s="33"/>
      <c r="G23" s="33">
        <v>-1794.8275999999998</v>
      </c>
      <c r="H23" s="33">
        <v>3338.8899000000001</v>
      </c>
      <c r="I23" s="33"/>
      <c r="J23" s="33"/>
      <c r="K23" s="33">
        <v>1482.0253000000005</v>
      </c>
    </row>
    <row r="24" spans="1:11" x14ac:dyDescent="0.25">
      <c r="A24" s="33" t="s">
        <v>88</v>
      </c>
      <c r="B24" s="33" t="s">
        <v>166</v>
      </c>
      <c r="C24" s="33">
        <v>-7.4074</v>
      </c>
      <c r="D24" s="33">
        <v>-74.361400000000003</v>
      </c>
      <c r="E24" s="33">
        <v>-427.86740000000015</v>
      </c>
      <c r="F24" s="33"/>
      <c r="G24" s="33">
        <v>-4861.7858999999999</v>
      </c>
      <c r="H24" s="33">
        <v>3489.8179</v>
      </c>
      <c r="I24" s="33">
        <v>-80.555599999999998</v>
      </c>
      <c r="J24" s="33">
        <v>2112.962</v>
      </c>
      <c r="K24" s="33">
        <v>150.80220000000168</v>
      </c>
    </row>
    <row r="25" spans="1:11" x14ac:dyDescent="0.25">
      <c r="A25" s="33" t="s">
        <v>89</v>
      </c>
      <c r="B25" s="33" t="s">
        <v>167</v>
      </c>
      <c r="C25" s="33"/>
      <c r="D25" s="33">
        <v>-250.92599999999999</v>
      </c>
      <c r="E25" s="33"/>
      <c r="F25" s="33">
        <v>-751.8519</v>
      </c>
      <c r="G25" s="33"/>
      <c r="H25" s="33">
        <v>4667.5947999999999</v>
      </c>
      <c r="I25" s="33"/>
      <c r="J25" s="33">
        <v>-61.1111</v>
      </c>
      <c r="K25" s="33">
        <v>3603.7057999999997</v>
      </c>
    </row>
    <row r="26" spans="1:11" x14ac:dyDescent="0.25">
      <c r="A26" s="33" t="s">
        <v>90</v>
      </c>
      <c r="B26" s="33" t="s">
        <v>168</v>
      </c>
      <c r="C26" s="33"/>
      <c r="D26" s="33"/>
      <c r="E26" s="33"/>
      <c r="F26" s="33"/>
      <c r="G26" s="33">
        <v>-165.5172</v>
      </c>
      <c r="H26" s="33">
        <v>-367.5926</v>
      </c>
      <c r="I26" s="33"/>
      <c r="J26" s="33"/>
      <c r="K26" s="33">
        <v>-533.10979999999995</v>
      </c>
    </row>
    <row r="27" spans="1:11" x14ac:dyDescent="0.25">
      <c r="A27" s="33" t="s">
        <v>91</v>
      </c>
      <c r="B27" s="33" t="s">
        <v>169</v>
      </c>
      <c r="C27" s="33">
        <v>2810.183</v>
      </c>
      <c r="D27" s="33">
        <v>-112.069</v>
      </c>
      <c r="E27" s="33">
        <v>564.82000000000005</v>
      </c>
      <c r="F27" s="33">
        <v>-277.77780000000001</v>
      </c>
      <c r="G27" s="33">
        <v>9854.2587000000003</v>
      </c>
      <c r="H27" s="33">
        <v>2421.2970999999998</v>
      </c>
      <c r="I27" s="33">
        <v>780.55549999999994</v>
      </c>
      <c r="J27" s="33">
        <v>938.88900000000001</v>
      </c>
      <c r="K27" s="33">
        <v>16980.156499999997</v>
      </c>
    </row>
    <row r="28" spans="1:11" x14ac:dyDescent="0.25">
      <c r="A28" s="33" t="s">
        <v>92</v>
      </c>
      <c r="B28" s="33" t="s">
        <v>195</v>
      </c>
      <c r="C28" s="33"/>
      <c r="D28" s="33"/>
      <c r="E28" s="33">
        <v>-5.5556000000000001</v>
      </c>
      <c r="F28" s="33"/>
      <c r="G28" s="33"/>
      <c r="H28" s="33">
        <v>-900.92600000000004</v>
      </c>
      <c r="I28" s="33"/>
      <c r="J28" s="33"/>
      <c r="K28" s="33">
        <v>-906.48160000000007</v>
      </c>
    </row>
    <row r="29" spans="1:11" x14ac:dyDescent="0.25">
      <c r="A29" s="33" t="s">
        <v>93</v>
      </c>
      <c r="B29" s="33" t="s">
        <v>196</v>
      </c>
      <c r="C29" s="33">
        <v>-1700.001</v>
      </c>
      <c r="D29" s="33"/>
      <c r="E29" s="33">
        <v>403.44600000000003</v>
      </c>
      <c r="F29" s="33">
        <v>303.70400000000001</v>
      </c>
      <c r="G29" s="33">
        <v>-1137.963</v>
      </c>
      <c r="H29" s="33"/>
      <c r="I29" s="33"/>
      <c r="J29" s="33"/>
      <c r="K29" s="33">
        <v>-2130.8139999999999</v>
      </c>
    </row>
    <row r="30" spans="1:11" x14ac:dyDescent="0.25">
      <c r="A30" s="33" t="s">
        <v>94</v>
      </c>
      <c r="B30" s="33" t="s">
        <v>197</v>
      </c>
      <c r="C30" s="33"/>
      <c r="D30" s="33"/>
      <c r="E30" s="33">
        <v>2535.183</v>
      </c>
      <c r="F30" s="33">
        <v>-80.555599999999998</v>
      </c>
      <c r="G30" s="33">
        <v>-21870.149300000001</v>
      </c>
      <c r="H30" s="33">
        <v>5385.1870000000008</v>
      </c>
      <c r="I30" s="33"/>
      <c r="J30" s="33"/>
      <c r="K30" s="33">
        <v>-14030.334899999998</v>
      </c>
    </row>
    <row r="31" spans="1:11" x14ac:dyDescent="0.25">
      <c r="A31" s="33" t="s">
        <v>124</v>
      </c>
      <c r="B31" s="33" t="s">
        <v>170</v>
      </c>
      <c r="C31" s="33">
        <v>2925</v>
      </c>
      <c r="D31" s="33">
        <v>12921.297499999999</v>
      </c>
      <c r="E31" s="33">
        <v>6727.090799999999</v>
      </c>
      <c r="F31" s="33">
        <v>1224.0780000000002</v>
      </c>
      <c r="G31" s="33">
        <v>189.68050000000153</v>
      </c>
      <c r="H31" s="33">
        <v>4974.0780999999997</v>
      </c>
      <c r="I31" s="33">
        <v>1027.7783999999999</v>
      </c>
      <c r="J31" s="33">
        <v>810.18399999999997</v>
      </c>
      <c r="K31" s="33">
        <v>30799.187300000012</v>
      </c>
    </row>
    <row r="32" spans="1:11" x14ac:dyDescent="0.25">
      <c r="A32" s="33" t="s">
        <v>95</v>
      </c>
      <c r="B32" s="33" t="s">
        <v>171</v>
      </c>
      <c r="C32" s="33"/>
      <c r="D32" s="33"/>
      <c r="E32" s="33">
        <v>-221.80709999999999</v>
      </c>
      <c r="F32" s="33">
        <v>-222.22230000000002</v>
      </c>
      <c r="G32" s="33">
        <v>14185.800699999998</v>
      </c>
      <c r="H32" s="33">
        <v>21896.302800000001</v>
      </c>
      <c r="I32" s="33">
        <v>1063.8889999999999</v>
      </c>
      <c r="J32" s="33"/>
      <c r="K32" s="33">
        <v>36701.963100000015</v>
      </c>
    </row>
    <row r="33" spans="1:11" x14ac:dyDescent="0.25">
      <c r="A33" s="33" t="s">
        <v>96</v>
      </c>
      <c r="B33" s="33" t="s">
        <v>198</v>
      </c>
      <c r="C33" s="33">
        <v>-185.18520000000001</v>
      </c>
      <c r="D33" s="33">
        <v>1333.335</v>
      </c>
      <c r="E33" s="33">
        <v>1370.38</v>
      </c>
      <c r="F33" s="33"/>
      <c r="G33" s="33">
        <v>2026.9803999999999</v>
      </c>
      <c r="H33" s="33">
        <v>194.44439999999997</v>
      </c>
      <c r="I33" s="33"/>
      <c r="J33" s="33">
        <v>4728.7060000000001</v>
      </c>
      <c r="K33" s="33">
        <v>9468.6605999999992</v>
      </c>
    </row>
    <row r="34" spans="1:11" x14ac:dyDescent="0.25">
      <c r="A34" s="33" t="s">
        <v>202</v>
      </c>
      <c r="B34" s="33" t="s">
        <v>172</v>
      </c>
      <c r="C34" s="33"/>
      <c r="D34" s="33"/>
      <c r="E34" s="33">
        <v>2964.8895000000002</v>
      </c>
      <c r="F34" s="33">
        <v>-55.555599999999998</v>
      </c>
      <c r="G34" s="33">
        <v>2531.8949000000002</v>
      </c>
      <c r="H34" s="33">
        <v>899.07429999999999</v>
      </c>
      <c r="I34" s="33"/>
      <c r="J34" s="33">
        <v>2413.8885</v>
      </c>
      <c r="K34" s="33">
        <v>8754.1916000000001</v>
      </c>
    </row>
    <row r="35" spans="1:11" x14ac:dyDescent="0.25">
      <c r="A35" s="33" t="s">
        <v>125</v>
      </c>
      <c r="B35" s="33" t="s">
        <v>173</v>
      </c>
      <c r="C35" s="33"/>
      <c r="D35" s="33">
        <v>63.951900000000023</v>
      </c>
      <c r="E35" s="33">
        <v>3099.3559999999998</v>
      </c>
      <c r="F35" s="33">
        <v>777.78</v>
      </c>
      <c r="G35" s="33">
        <v>-2269.6711000000005</v>
      </c>
      <c r="H35" s="33">
        <v>5395.3705</v>
      </c>
      <c r="I35" s="33">
        <v>310.18860000000001</v>
      </c>
      <c r="J35" s="33">
        <v>-48.2759</v>
      </c>
      <c r="K35" s="33">
        <v>7328.7000000000007</v>
      </c>
    </row>
    <row r="36" spans="1:11" x14ac:dyDescent="0.25">
      <c r="A36" s="33" t="s">
        <v>97</v>
      </c>
      <c r="B36" s="33" t="s">
        <v>174</v>
      </c>
      <c r="C36" s="33">
        <v>694.44500000000005</v>
      </c>
      <c r="D36" s="33"/>
      <c r="E36" s="33">
        <v>3146.5680000000002</v>
      </c>
      <c r="F36" s="33">
        <v>564.81629999999996</v>
      </c>
      <c r="G36" s="33">
        <v>28295.159299999999</v>
      </c>
      <c r="H36" s="33">
        <v>8372.2234000000008</v>
      </c>
      <c r="I36" s="33">
        <v>10700.925000000001</v>
      </c>
      <c r="J36" s="33">
        <v>2265.9639999999999</v>
      </c>
      <c r="K36" s="33">
        <v>54040.10100000001</v>
      </c>
    </row>
    <row r="37" spans="1:11" x14ac:dyDescent="0.25">
      <c r="A37" s="33" t="s">
        <v>98</v>
      </c>
      <c r="B37" s="33" t="s">
        <v>175</v>
      </c>
      <c r="C37" s="33"/>
      <c r="D37" s="33"/>
      <c r="E37" s="33">
        <v>1590.5170000000001</v>
      </c>
      <c r="F37" s="33"/>
      <c r="G37" s="33">
        <v>40204.693400000004</v>
      </c>
      <c r="H37" s="33">
        <v>102389.79770000001</v>
      </c>
      <c r="I37" s="33"/>
      <c r="J37" s="33"/>
      <c r="K37" s="33">
        <v>144185.00809999998</v>
      </c>
    </row>
    <row r="38" spans="1:11" x14ac:dyDescent="0.25">
      <c r="A38" s="33" t="s">
        <v>99</v>
      </c>
      <c r="B38" s="33" t="s">
        <v>176</v>
      </c>
      <c r="C38" s="33"/>
      <c r="D38" s="33">
        <v>-19.1252</v>
      </c>
      <c r="E38" s="33"/>
      <c r="F38" s="33">
        <v>-53.703700000000005</v>
      </c>
      <c r="G38" s="33">
        <v>-498.56329999999997</v>
      </c>
      <c r="H38" s="33">
        <v>-222.22239999999999</v>
      </c>
      <c r="I38" s="33">
        <v>-42.59259999999999</v>
      </c>
      <c r="J38" s="33">
        <v>1762.037</v>
      </c>
      <c r="K38" s="33">
        <v>925.82979999999998</v>
      </c>
    </row>
    <row r="39" spans="1:11" x14ac:dyDescent="0.25">
      <c r="A39" s="33" t="s">
        <v>100</v>
      </c>
      <c r="B39" s="33" t="s">
        <v>177</v>
      </c>
      <c r="C39" s="33"/>
      <c r="D39" s="33"/>
      <c r="E39" s="33"/>
      <c r="F39" s="33"/>
      <c r="G39" s="33">
        <v>409.70399999999995</v>
      </c>
      <c r="H39" s="33">
        <v>18305.561000000005</v>
      </c>
      <c r="I39" s="33"/>
      <c r="J39" s="33">
        <v>12950.923000000001</v>
      </c>
      <c r="K39" s="33">
        <v>31666.188000000013</v>
      </c>
    </row>
    <row r="40" spans="1:11" x14ac:dyDescent="0.25">
      <c r="A40" s="33" t="s">
        <v>101</v>
      </c>
      <c r="B40" s="33" t="s">
        <v>178</v>
      </c>
      <c r="C40" s="33"/>
      <c r="D40" s="33"/>
      <c r="E40" s="33">
        <v>-13.793200000000001</v>
      </c>
      <c r="F40" s="33"/>
      <c r="G40" s="33">
        <v>15578.859299999996</v>
      </c>
      <c r="H40" s="33">
        <v>3722.2228000000005</v>
      </c>
      <c r="I40" s="33">
        <v>6338.8889999999992</v>
      </c>
      <c r="J40" s="33">
        <v>1660.1759999999999</v>
      </c>
      <c r="K40" s="33">
        <v>27286.353900000006</v>
      </c>
    </row>
    <row r="41" spans="1:11" x14ac:dyDescent="0.25">
      <c r="A41" s="33" t="s">
        <v>102</v>
      </c>
      <c r="B41" s="33" t="s">
        <v>179</v>
      </c>
      <c r="C41" s="33"/>
      <c r="D41" s="33"/>
      <c r="E41" s="33">
        <v>-66.666700000000006</v>
      </c>
      <c r="F41" s="33"/>
      <c r="G41" s="33">
        <v>1443.7023999999999</v>
      </c>
      <c r="H41" s="33">
        <v>-425.92599999999999</v>
      </c>
      <c r="I41" s="33"/>
      <c r="J41" s="33">
        <v>938.88900000000001</v>
      </c>
      <c r="K41" s="33">
        <v>1889.9987000000001</v>
      </c>
    </row>
    <row r="42" spans="1:11" x14ac:dyDescent="0.25">
      <c r="A42" s="33" t="s">
        <v>103</v>
      </c>
      <c r="B42" s="33" t="s">
        <v>199</v>
      </c>
      <c r="C42" s="33">
        <v>236.11</v>
      </c>
      <c r="D42" s="33"/>
      <c r="E42" s="33">
        <v>7618.1130000000003</v>
      </c>
      <c r="F42" s="33">
        <v>759.26</v>
      </c>
      <c r="G42" s="33"/>
      <c r="H42" s="33">
        <v>6066.6639999999998</v>
      </c>
      <c r="I42" s="33"/>
      <c r="J42" s="33"/>
      <c r="K42" s="33">
        <v>14680.147000000001</v>
      </c>
    </row>
    <row r="43" spans="1:11" x14ac:dyDescent="0.25">
      <c r="A43" s="33" t="s">
        <v>104</v>
      </c>
      <c r="B43" s="33" t="s">
        <v>180</v>
      </c>
      <c r="C43" s="33"/>
      <c r="D43" s="33"/>
      <c r="E43" s="33">
        <v>-13.8889</v>
      </c>
      <c r="F43" s="33"/>
      <c r="G43" s="33">
        <v>1346.8353999999999</v>
      </c>
      <c r="H43" s="33">
        <v>959.2604</v>
      </c>
      <c r="I43" s="33"/>
      <c r="J43" s="33">
        <v>326.85199999999998</v>
      </c>
      <c r="K43" s="33">
        <v>2619.0589</v>
      </c>
    </row>
    <row r="44" spans="1:11" x14ac:dyDescent="0.25">
      <c r="A44" s="33" t="s">
        <v>105</v>
      </c>
      <c r="B44" s="33" t="s">
        <v>181</v>
      </c>
      <c r="C44" s="33"/>
      <c r="D44" s="33"/>
      <c r="E44" s="33">
        <v>72.221999999999994</v>
      </c>
      <c r="F44" s="33"/>
      <c r="G44" s="33"/>
      <c r="H44" s="33">
        <v>18100.9414</v>
      </c>
      <c r="I44" s="33">
        <v>955.55600000000004</v>
      </c>
      <c r="J44" s="33">
        <v>1022.222</v>
      </c>
      <c r="K44" s="33">
        <v>20150.941400000003</v>
      </c>
    </row>
    <row r="45" spans="1:11" x14ac:dyDescent="0.25">
      <c r="A45" s="33" t="s">
        <v>106</v>
      </c>
      <c r="B45" s="33" t="s">
        <v>182</v>
      </c>
      <c r="C45" s="33"/>
      <c r="D45" s="33">
        <v>-225</v>
      </c>
      <c r="E45" s="33">
        <v>-132.91820000000001</v>
      </c>
      <c r="F45" s="33"/>
      <c r="G45" s="33">
        <v>15064.913800000002</v>
      </c>
      <c r="H45" s="33">
        <v>-946.29639999999995</v>
      </c>
      <c r="I45" s="33"/>
      <c r="J45" s="33">
        <v>-27.777799999999999</v>
      </c>
      <c r="K45" s="33">
        <v>13732.921400000003</v>
      </c>
    </row>
    <row r="46" spans="1:11" x14ac:dyDescent="0.25">
      <c r="A46" s="33" t="s">
        <v>107</v>
      </c>
      <c r="B46" s="33" t="s">
        <v>183</v>
      </c>
      <c r="C46" s="33"/>
      <c r="D46" s="33">
        <v>-34.259299999999996</v>
      </c>
      <c r="E46" s="33">
        <v>7545.7223999999997</v>
      </c>
      <c r="F46" s="33">
        <v>-89.814700000000002</v>
      </c>
      <c r="G46" s="33">
        <v>103.22659999999996</v>
      </c>
      <c r="H46" s="33">
        <v>8682.4097000000002</v>
      </c>
      <c r="I46" s="33">
        <v>-72.222200000000001</v>
      </c>
      <c r="J46" s="33"/>
      <c r="K46" s="33">
        <v>16135.062499999998</v>
      </c>
    </row>
    <row r="47" spans="1:11" x14ac:dyDescent="0.25">
      <c r="A47" s="33" t="s">
        <v>108</v>
      </c>
      <c r="B47" s="33" t="s">
        <v>184</v>
      </c>
      <c r="C47" s="33"/>
      <c r="D47" s="33"/>
      <c r="E47" s="33"/>
      <c r="F47" s="33">
        <v>9262.9529999999995</v>
      </c>
      <c r="G47" s="33">
        <v>15059.258999999998</v>
      </c>
      <c r="H47" s="33">
        <v>37467.615599999997</v>
      </c>
      <c r="I47" s="33"/>
      <c r="J47" s="33"/>
      <c r="K47" s="33">
        <v>61789.827600000004</v>
      </c>
    </row>
    <row r="48" spans="1:11" x14ac:dyDescent="0.25">
      <c r="A48" s="33" t="s">
        <v>109</v>
      </c>
      <c r="B48" s="33" t="s">
        <v>185</v>
      </c>
      <c r="C48" s="33"/>
      <c r="D48" s="33">
        <v>1825.9259999999999</v>
      </c>
      <c r="E48" s="33">
        <v>1444.44</v>
      </c>
      <c r="F48" s="33">
        <v>2233.3319999999999</v>
      </c>
      <c r="G48" s="33">
        <v>15146.103999999999</v>
      </c>
      <c r="H48" s="33">
        <v>3897.2233999999999</v>
      </c>
      <c r="I48" s="33">
        <v>4374.0739999999996</v>
      </c>
      <c r="J48" s="33"/>
      <c r="K48" s="33">
        <v>28921.099399999996</v>
      </c>
    </row>
    <row r="49" spans="1:11" x14ac:dyDescent="0.25">
      <c r="A49" s="33" t="s">
        <v>110</v>
      </c>
      <c r="B49" s="33" t="s">
        <v>186</v>
      </c>
      <c r="C49" s="33"/>
      <c r="D49" s="33"/>
      <c r="E49" s="33">
        <v>-47.814900000000002</v>
      </c>
      <c r="F49" s="33">
        <v>117.593</v>
      </c>
      <c r="G49" s="33">
        <v>-168.96290000000005</v>
      </c>
      <c r="H49" s="33">
        <v>13530.557899999998</v>
      </c>
      <c r="I49" s="33"/>
      <c r="J49" s="33"/>
      <c r="K49" s="33">
        <v>13431.373100000003</v>
      </c>
    </row>
    <row r="50" spans="1:11" x14ac:dyDescent="0.25">
      <c r="A50" s="33" t="s">
        <v>111</v>
      </c>
      <c r="B50" s="33" t="s">
        <v>187</v>
      </c>
      <c r="C50" s="33"/>
      <c r="D50" s="33"/>
      <c r="E50" s="33"/>
      <c r="F50" s="33"/>
      <c r="G50" s="33"/>
      <c r="H50" s="33">
        <v>-644.44449999999995</v>
      </c>
      <c r="I50" s="33"/>
      <c r="J50" s="33"/>
      <c r="K50" s="33">
        <v>-644.44449999999995</v>
      </c>
    </row>
    <row r="51" spans="1:11" x14ac:dyDescent="0.25">
      <c r="A51" s="33" t="s">
        <v>112</v>
      </c>
      <c r="B51" s="33" t="s">
        <v>188</v>
      </c>
      <c r="C51" s="33">
        <v>414.80599999999998</v>
      </c>
      <c r="D51" s="33"/>
      <c r="E51" s="33">
        <v>3018.52</v>
      </c>
      <c r="F51" s="33"/>
      <c r="G51" s="33">
        <v>6619.4889000000003</v>
      </c>
      <c r="H51" s="33">
        <v>447.22179999999997</v>
      </c>
      <c r="I51" s="33"/>
      <c r="J51" s="33">
        <v>2343.518</v>
      </c>
      <c r="K51" s="33">
        <v>12843.554700000002</v>
      </c>
    </row>
    <row r="52" spans="1:11" x14ac:dyDescent="0.25">
      <c r="A52" s="33" t="s">
        <v>113</v>
      </c>
      <c r="B52" s="33" t="s">
        <v>214</v>
      </c>
      <c r="C52" s="33">
        <v>-170.37</v>
      </c>
      <c r="D52" s="33"/>
      <c r="E52" s="33"/>
      <c r="F52" s="33"/>
      <c r="G52" s="33">
        <v>3962.0379000000003</v>
      </c>
      <c r="H52" s="33">
        <v>12562.0391</v>
      </c>
      <c r="I52" s="33"/>
      <c r="J52" s="33">
        <v>2418.9659999999999</v>
      </c>
      <c r="K52" s="33">
        <v>18772.673000000003</v>
      </c>
    </row>
    <row r="53" spans="1:11" x14ac:dyDescent="0.25">
      <c r="A53" s="33" t="s">
        <v>114</v>
      </c>
      <c r="B53" s="33" t="s">
        <v>189</v>
      </c>
      <c r="C53" s="33"/>
      <c r="D53" s="33"/>
      <c r="E53" s="33"/>
      <c r="F53" s="33"/>
      <c r="G53" s="33">
        <v>4680.5550000000003</v>
      </c>
      <c r="H53" s="33"/>
      <c r="I53" s="33"/>
      <c r="J53" s="33"/>
      <c r="K53" s="33">
        <v>4680.5550000000003</v>
      </c>
    </row>
    <row r="54" spans="1:11" x14ac:dyDescent="0.25">
      <c r="A54" s="33" t="s">
        <v>115</v>
      </c>
      <c r="B54" s="33" t="s">
        <v>190</v>
      </c>
      <c r="C54" s="33"/>
      <c r="D54" s="33">
        <v>1206.0630000000001</v>
      </c>
      <c r="E54" s="33">
        <v>9252.0339999999997</v>
      </c>
      <c r="F54" s="33">
        <v>4075.009</v>
      </c>
      <c r="G54" s="33">
        <v>12339.867099999999</v>
      </c>
      <c r="H54" s="33">
        <v>3165.7464</v>
      </c>
      <c r="I54" s="33">
        <v>3258.3250000000003</v>
      </c>
      <c r="J54" s="33">
        <v>7502.7780000000002</v>
      </c>
      <c r="K54" s="33">
        <v>40799.822500000009</v>
      </c>
    </row>
    <row r="55" spans="1:11" x14ac:dyDescent="0.25">
      <c r="A55" s="33" t="s">
        <v>116</v>
      </c>
      <c r="B55" s="33" t="s">
        <v>191</v>
      </c>
      <c r="C55" s="33"/>
      <c r="D55" s="33"/>
      <c r="E55" s="33">
        <v>-74.074100000000001</v>
      </c>
      <c r="F55" s="33"/>
      <c r="G55" s="33">
        <v>-103.4483</v>
      </c>
      <c r="H55" s="33">
        <v>-524.07410000000004</v>
      </c>
      <c r="I55" s="33"/>
      <c r="J55" s="33"/>
      <c r="K55" s="33">
        <v>-701.59650000000011</v>
      </c>
    </row>
    <row r="56" spans="1:11" x14ac:dyDescent="0.25">
      <c r="A56" s="33" t="s">
        <v>117</v>
      </c>
      <c r="B56" s="33" t="s">
        <v>192</v>
      </c>
      <c r="C56" s="33"/>
      <c r="D56" s="33">
        <v>725</v>
      </c>
      <c r="E56" s="33">
        <v>3896.8105999999998</v>
      </c>
      <c r="F56" s="33">
        <v>4670.3689999999997</v>
      </c>
      <c r="G56" s="33">
        <v>8505.9579999999987</v>
      </c>
      <c r="H56" s="33">
        <v>-4170.3707999999997</v>
      </c>
      <c r="I56" s="33">
        <v>1570.3714</v>
      </c>
      <c r="J56" s="33">
        <v>1993.5187000000001</v>
      </c>
      <c r="K56" s="33">
        <v>17191.656899999998</v>
      </c>
    </row>
    <row r="57" spans="1:11" x14ac:dyDescent="0.25">
      <c r="A57" s="33" t="s">
        <v>118</v>
      </c>
      <c r="B57" s="33" t="s">
        <v>193</v>
      </c>
      <c r="C57" s="33">
        <v>1545.3714</v>
      </c>
      <c r="D57" s="33"/>
      <c r="E57" s="33">
        <v>-461.66319999999996</v>
      </c>
      <c r="F57" s="33">
        <v>151.85120000000001</v>
      </c>
      <c r="G57" s="33">
        <v>2288.8571000000002</v>
      </c>
      <c r="H57" s="33">
        <v>5658.3353999999999</v>
      </c>
      <c r="I57" s="33">
        <v>-2812.9638999999997</v>
      </c>
      <c r="J57" s="33">
        <v>2465.741</v>
      </c>
      <c r="K57" s="33">
        <v>8835.5290000000023</v>
      </c>
    </row>
    <row r="58" spans="1:11" x14ac:dyDescent="0.25">
      <c r="A58" s="33" t="s">
        <v>119</v>
      </c>
      <c r="B58" s="33" t="s">
        <v>194</v>
      </c>
      <c r="C58" s="33"/>
      <c r="D58" s="33"/>
      <c r="E58" s="33"/>
      <c r="F58" s="33">
        <v>744.44399999999996</v>
      </c>
      <c r="G58" s="33">
        <v>847.22</v>
      </c>
      <c r="H58" s="33">
        <v>884.26239999999939</v>
      </c>
      <c r="I58" s="33"/>
      <c r="J58" s="33"/>
      <c r="K58" s="33">
        <v>2475.9263999999994</v>
      </c>
    </row>
    <row r="59" spans="1:11" x14ac:dyDescent="0.25">
      <c r="A59" s="33" t="s">
        <v>213</v>
      </c>
      <c r="B59" s="33" t="s">
        <v>212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</row>
    <row r="60" spans="1:11" x14ac:dyDescent="0.25">
      <c r="A60" s="30" t="s">
        <v>200</v>
      </c>
      <c r="B60" s="30" t="s">
        <v>200</v>
      </c>
      <c r="C60" s="30">
        <v>9645.3512999999984</v>
      </c>
      <c r="D60" s="30">
        <v>27671.577400000002</v>
      </c>
      <c r="E60" s="30">
        <v>461864.6691999996</v>
      </c>
      <c r="F60" s="30">
        <v>36371.308100000002</v>
      </c>
      <c r="G60" s="30">
        <v>165250.33169999986</v>
      </c>
      <c r="H60" s="30">
        <v>328107.51230000041</v>
      </c>
      <c r="I60" s="30">
        <v>43338.89439999999</v>
      </c>
      <c r="J60" s="30">
        <v>149634.83729999996</v>
      </c>
      <c r="K60" s="30">
        <v>1221884.4817000001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23F2-39D7-4EBB-945F-577FDEE5DB4E}">
  <dimension ref="A1:D65"/>
  <sheetViews>
    <sheetView topLeftCell="A3" workbookViewId="0">
      <selection activeCell="F10" sqref="F10"/>
    </sheetView>
  </sheetViews>
  <sheetFormatPr baseColWidth="10" defaultRowHeight="15" x14ac:dyDescent="0.25"/>
  <cols>
    <col min="1" max="1" width="5.7109375" bestFit="1" customWidth="1"/>
    <col min="2" max="2" width="17.5703125" bestFit="1" customWidth="1"/>
    <col min="3" max="3" width="23.7109375" bestFit="1" customWidth="1"/>
  </cols>
  <sheetData>
    <row r="1" spans="1:4" x14ac:dyDescent="0.25">
      <c r="A1" s="56" t="s">
        <v>231</v>
      </c>
      <c r="B1" s="56" t="s">
        <v>216</v>
      </c>
      <c r="C1" s="56" t="s">
        <v>211</v>
      </c>
      <c r="D1" s="56"/>
    </row>
    <row r="2" spans="1:4" x14ac:dyDescent="0.25">
      <c r="A2" s="55" t="s">
        <v>63</v>
      </c>
      <c r="B2" s="29">
        <v>352786.83389999979</v>
      </c>
      <c r="C2" s="29">
        <v>8</v>
      </c>
      <c r="D2" s="59"/>
    </row>
    <row r="3" spans="1:4" x14ac:dyDescent="0.25">
      <c r="A3" s="55" t="s">
        <v>74</v>
      </c>
      <c r="B3" s="29">
        <v>166403.23710000006</v>
      </c>
      <c r="C3" s="29">
        <v>15</v>
      </c>
      <c r="D3" s="29"/>
    </row>
    <row r="4" spans="1:4" x14ac:dyDescent="0.25">
      <c r="A4" s="55" t="s">
        <v>82</v>
      </c>
      <c r="B4" s="29">
        <v>153116.28110000014</v>
      </c>
      <c r="C4" s="29">
        <v>9</v>
      </c>
      <c r="D4" s="29"/>
    </row>
    <row r="5" spans="1:4" x14ac:dyDescent="0.25">
      <c r="A5" s="55" t="s">
        <v>87</v>
      </c>
      <c r="B5" s="29">
        <v>40533.232299999996</v>
      </c>
      <c r="C5" s="29">
        <v>4</v>
      </c>
      <c r="D5" s="29"/>
    </row>
    <row r="6" spans="1:4" x14ac:dyDescent="0.25">
      <c r="A6" s="55" t="s">
        <v>88</v>
      </c>
      <c r="B6" s="29">
        <v>27447.84610000001</v>
      </c>
      <c r="C6" s="29">
        <v>9</v>
      </c>
      <c r="D6" s="29"/>
    </row>
    <row r="7" spans="1:4" x14ac:dyDescent="0.25">
      <c r="A7" s="55" t="s">
        <v>98</v>
      </c>
      <c r="B7" s="29">
        <v>162475.23129999993</v>
      </c>
      <c r="C7" s="29">
        <v>8</v>
      </c>
      <c r="D7" s="29"/>
    </row>
    <row r="8" spans="1:4" x14ac:dyDescent="0.25">
      <c r="A8" s="55" t="s">
        <v>105</v>
      </c>
      <c r="B8" s="29">
        <v>23360.739100000003</v>
      </c>
      <c r="C8" s="29">
        <v>10</v>
      </c>
      <c r="D8" s="29"/>
    </row>
    <row r="9" spans="1:4" x14ac:dyDescent="0.25">
      <c r="A9" s="55" t="s">
        <v>106</v>
      </c>
      <c r="B9" s="29">
        <v>25172.7624</v>
      </c>
      <c r="C9" s="29">
        <v>7</v>
      </c>
      <c r="D9" s="29"/>
    </row>
    <row r="10" spans="1:4" x14ac:dyDescent="0.25">
      <c r="A10" s="55" t="s">
        <v>80</v>
      </c>
      <c r="B10" s="29">
        <v>21023.419100000006</v>
      </c>
      <c r="C10" s="29">
        <v>13</v>
      </c>
      <c r="D10" s="29"/>
    </row>
    <row r="11" spans="1:4" x14ac:dyDescent="0.25">
      <c r="A11" s="55" t="s">
        <v>85</v>
      </c>
      <c r="B11" s="29">
        <v>134136.95599999998</v>
      </c>
      <c r="C11" s="29">
        <v>9</v>
      </c>
      <c r="D11" s="29"/>
    </row>
    <row r="12" spans="1:4" x14ac:dyDescent="0.25">
      <c r="A12" s="55" t="s">
        <v>89</v>
      </c>
      <c r="B12" s="29">
        <v>10358.129499999999</v>
      </c>
      <c r="C12" s="29">
        <v>7</v>
      </c>
      <c r="D12" s="29"/>
    </row>
    <row r="13" spans="1:4" x14ac:dyDescent="0.25">
      <c r="A13" s="55" t="s">
        <v>91</v>
      </c>
      <c r="B13" s="29">
        <v>11324.993500000002</v>
      </c>
      <c r="C13" s="29">
        <v>12</v>
      </c>
      <c r="D13" s="59"/>
    </row>
    <row r="14" spans="1:4" x14ac:dyDescent="0.25">
      <c r="A14" s="55" t="s">
        <v>92</v>
      </c>
      <c r="B14" s="29">
        <v>33934.384600000005</v>
      </c>
      <c r="C14" s="29">
        <v>13</v>
      </c>
      <c r="D14" s="29"/>
    </row>
    <row r="15" spans="1:4" x14ac:dyDescent="0.25">
      <c r="A15" s="55" t="s">
        <v>97</v>
      </c>
      <c r="B15" s="29">
        <v>48946.447000000029</v>
      </c>
      <c r="C15" s="29">
        <v>13</v>
      </c>
      <c r="D15" s="29"/>
    </row>
    <row r="16" spans="1:4" x14ac:dyDescent="0.25">
      <c r="A16" s="55" t="s">
        <v>108</v>
      </c>
      <c r="B16" s="29">
        <v>78770.597200000004</v>
      </c>
      <c r="C16" s="29">
        <v>8</v>
      </c>
      <c r="D16" s="29"/>
    </row>
    <row r="17" spans="1:4" x14ac:dyDescent="0.25">
      <c r="A17" s="55" t="s">
        <v>111</v>
      </c>
      <c r="B17" s="29">
        <v>26288.317500000005</v>
      </c>
      <c r="C17" s="29">
        <v>11</v>
      </c>
      <c r="D17" s="29"/>
    </row>
    <row r="18" spans="1:4" x14ac:dyDescent="0.25">
      <c r="A18" s="55" t="s">
        <v>116</v>
      </c>
      <c r="B18" s="29">
        <v>35457.942700000007</v>
      </c>
      <c r="C18" s="29">
        <v>16</v>
      </c>
      <c r="D18" s="29"/>
    </row>
    <row r="19" spans="1:4" x14ac:dyDescent="0.25">
      <c r="A19" s="55" t="s">
        <v>118</v>
      </c>
      <c r="B19" s="29">
        <v>35623.218700000012</v>
      </c>
      <c r="C19" s="29">
        <v>7</v>
      </c>
      <c r="D19" s="29"/>
    </row>
    <row r="20" spans="1:4" x14ac:dyDescent="0.25">
      <c r="A20" s="55" t="s">
        <v>76</v>
      </c>
      <c r="B20" s="29">
        <v>15560.543400000004</v>
      </c>
      <c r="C20" s="29">
        <v>12</v>
      </c>
      <c r="D20" s="29"/>
    </row>
    <row r="21" spans="1:4" x14ac:dyDescent="0.25">
      <c r="A21" s="55" t="s">
        <v>99</v>
      </c>
      <c r="B21" s="29">
        <v>21882.739900000026</v>
      </c>
      <c r="C21" s="29">
        <v>7</v>
      </c>
      <c r="D21" s="29"/>
    </row>
    <row r="22" spans="1:4" x14ac:dyDescent="0.25">
      <c r="A22" s="55" t="s">
        <v>102</v>
      </c>
      <c r="B22" s="29">
        <v>118181.29570000003</v>
      </c>
      <c r="C22" s="29">
        <v>9</v>
      </c>
      <c r="D22" s="29"/>
    </row>
    <row r="23" spans="1:4" x14ac:dyDescent="0.25">
      <c r="A23" s="55" t="s">
        <v>70</v>
      </c>
      <c r="B23" s="29">
        <v>32797.23260000001</v>
      </c>
      <c r="C23" s="29">
        <v>11</v>
      </c>
      <c r="D23" s="29"/>
    </row>
    <row r="24" spans="1:4" x14ac:dyDescent="0.25">
      <c r="A24" s="55" t="s">
        <v>71</v>
      </c>
      <c r="B24" s="29">
        <v>46833.591099999991</v>
      </c>
      <c r="C24" s="29">
        <v>8</v>
      </c>
      <c r="D24" s="29"/>
    </row>
    <row r="25" spans="1:4" x14ac:dyDescent="0.25">
      <c r="A25" s="55" t="s">
        <v>73</v>
      </c>
      <c r="B25" s="29">
        <v>5574.6162999999997</v>
      </c>
      <c r="C25" s="29">
        <v>8</v>
      </c>
      <c r="D25" s="59"/>
    </row>
    <row r="26" spans="1:4" x14ac:dyDescent="0.25">
      <c r="A26" s="55" t="s">
        <v>75</v>
      </c>
      <c r="B26" s="29">
        <v>64779.636700000017</v>
      </c>
      <c r="C26" s="29">
        <v>15</v>
      </c>
      <c r="D26" s="29"/>
    </row>
    <row r="27" spans="1:4" x14ac:dyDescent="0.25">
      <c r="A27" s="55" t="s">
        <v>86</v>
      </c>
      <c r="B27" s="29">
        <v>-8875.1350999999995</v>
      </c>
      <c r="C27" s="29">
        <v>7</v>
      </c>
      <c r="D27" s="29"/>
    </row>
    <row r="28" spans="1:4" x14ac:dyDescent="0.25">
      <c r="A28" s="55" t="s">
        <v>93</v>
      </c>
      <c r="B28" s="29">
        <v>21515.936199999996</v>
      </c>
      <c r="C28" s="29">
        <v>6</v>
      </c>
      <c r="D28" s="29"/>
    </row>
    <row r="29" spans="1:4" x14ac:dyDescent="0.25">
      <c r="A29" s="55" t="s">
        <v>95</v>
      </c>
      <c r="B29" s="29">
        <v>21670.369000000002</v>
      </c>
      <c r="C29" s="29">
        <v>5</v>
      </c>
      <c r="D29" s="29"/>
    </row>
    <row r="30" spans="1:4" x14ac:dyDescent="0.25">
      <c r="A30" s="55" t="s">
        <v>101</v>
      </c>
      <c r="B30" s="29">
        <v>16639.69170000001</v>
      </c>
      <c r="C30" s="29">
        <v>9</v>
      </c>
      <c r="D30" s="29"/>
    </row>
    <row r="31" spans="1:4" x14ac:dyDescent="0.25">
      <c r="A31" s="55" t="s">
        <v>103</v>
      </c>
      <c r="B31" s="29">
        <v>27015.264600000002</v>
      </c>
      <c r="C31" s="29">
        <v>7</v>
      </c>
      <c r="D31" s="29"/>
    </row>
    <row r="32" spans="1:4" x14ac:dyDescent="0.25">
      <c r="A32" s="55" t="s">
        <v>113</v>
      </c>
      <c r="B32" s="29">
        <v>31986.8171</v>
      </c>
      <c r="C32" s="29">
        <v>4</v>
      </c>
      <c r="D32" s="29"/>
    </row>
    <row r="33" spans="1:4" x14ac:dyDescent="0.25">
      <c r="A33" s="55" t="s">
        <v>114</v>
      </c>
      <c r="B33" s="29">
        <v>3102.9664999999995</v>
      </c>
      <c r="C33" s="29">
        <v>5</v>
      </c>
      <c r="D33" s="29"/>
    </row>
    <row r="34" spans="1:4" x14ac:dyDescent="0.25">
      <c r="A34" s="55" t="s">
        <v>119</v>
      </c>
      <c r="B34" s="29">
        <v>88850.272100000002</v>
      </c>
      <c r="C34" s="29">
        <v>8</v>
      </c>
      <c r="D34" s="29"/>
    </row>
    <row r="35" spans="1:4" x14ac:dyDescent="0.25">
      <c r="A35" s="55" t="s">
        <v>65</v>
      </c>
      <c r="B35" s="29">
        <v>31823.694299999999</v>
      </c>
      <c r="C35" s="29">
        <v>7</v>
      </c>
      <c r="D35" s="29"/>
    </row>
    <row r="36" spans="1:4" x14ac:dyDescent="0.25">
      <c r="A36" s="55" t="s">
        <v>68</v>
      </c>
      <c r="B36" s="29">
        <v>102369.12090000004</v>
      </c>
      <c r="C36" s="29">
        <v>10</v>
      </c>
      <c r="D36" s="29"/>
    </row>
    <row r="37" spans="1:4" x14ac:dyDescent="0.25">
      <c r="A37" s="55" t="s">
        <v>72</v>
      </c>
      <c r="B37" s="29">
        <v>25889.107800000009</v>
      </c>
      <c r="C37" s="29">
        <v>23</v>
      </c>
      <c r="D37" s="29"/>
    </row>
    <row r="38" spans="1:4" x14ac:dyDescent="0.25">
      <c r="A38" s="55" t="s">
        <v>77</v>
      </c>
      <c r="B38" s="29">
        <v>28150.703500000007</v>
      </c>
      <c r="C38" s="29">
        <v>11</v>
      </c>
      <c r="D38" s="29"/>
    </row>
    <row r="39" spans="1:4" x14ac:dyDescent="0.25">
      <c r="A39" s="55" t="s">
        <v>81</v>
      </c>
      <c r="B39" s="29">
        <v>97399.634400000024</v>
      </c>
      <c r="C39" s="29">
        <v>28</v>
      </c>
      <c r="D39" s="59"/>
    </row>
    <row r="40" spans="1:4" x14ac:dyDescent="0.25">
      <c r="A40" s="55" t="s">
        <v>84</v>
      </c>
      <c r="B40" s="29">
        <v>29022.665699999998</v>
      </c>
      <c r="C40" s="29">
        <v>11</v>
      </c>
      <c r="D40" s="29"/>
    </row>
    <row r="41" spans="1:4" x14ac:dyDescent="0.25">
      <c r="A41" s="55" t="s">
        <v>96</v>
      </c>
      <c r="B41" s="29">
        <v>11934.418399999999</v>
      </c>
      <c r="C41" s="29">
        <v>6</v>
      </c>
      <c r="D41" s="29"/>
    </row>
    <row r="42" spans="1:4" x14ac:dyDescent="0.25">
      <c r="A42" s="55" t="s">
        <v>202</v>
      </c>
      <c r="B42" s="29">
        <v>7327.7763999999988</v>
      </c>
      <c r="C42" s="29">
        <v>7</v>
      </c>
      <c r="D42" s="29"/>
    </row>
    <row r="43" spans="1:4" x14ac:dyDescent="0.25">
      <c r="A43" s="55" t="s">
        <v>100</v>
      </c>
      <c r="B43" s="29">
        <v>26898.567200000005</v>
      </c>
      <c r="C43" s="29">
        <v>11</v>
      </c>
      <c r="D43" s="59"/>
    </row>
    <row r="44" spans="1:4" x14ac:dyDescent="0.25">
      <c r="A44" s="55" t="s">
        <v>104</v>
      </c>
      <c r="B44" s="29">
        <v>15390.750700000001</v>
      </c>
      <c r="C44" s="29">
        <v>9</v>
      </c>
      <c r="D44" s="29"/>
    </row>
    <row r="45" spans="1:4" x14ac:dyDescent="0.25">
      <c r="A45" s="55" t="s">
        <v>107</v>
      </c>
      <c r="B45" s="29">
        <v>23675.822400000008</v>
      </c>
      <c r="C45" s="29">
        <v>19</v>
      </c>
      <c r="D45" s="29"/>
    </row>
    <row r="46" spans="1:4" x14ac:dyDescent="0.25">
      <c r="A46" s="55" t="s">
        <v>109</v>
      </c>
      <c r="B46" s="29">
        <v>39421.875800000002</v>
      </c>
      <c r="C46" s="29">
        <v>6</v>
      </c>
      <c r="D46" s="29"/>
    </row>
    <row r="47" spans="1:4" x14ac:dyDescent="0.25">
      <c r="A47" s="55" t="s">
        <v>112</v>
      </c>
      <c r="B47" s="29">
        <v>24893.201000000008</v>
      </c>
      <c r="C47" s="29">
        <v>16</v>
      </c>
      <c r="D47" s="29"/>
    </row>
    <row r="48" spans="1:4" x14ac:dyDescent="0.25">
      <c r="A48" s="55" t="s">
        <v>67</v>
      </c>
      <c r="B48" s="29">
        <v>66411.035499999998</v>
      </c>
      <c r="C48" s="29">
        <v>10</v>
      </c>
      <c r="D48" s="29"/>
    </row>
    <row r="49" spans="1:4" x14ac:dyDescent="0.25">
      <c r="A49" s="55" t="s">
        <v>78</v>
      </c>
      <c r="B49" s="29">
        <v>7805.6281000000045</v>
      </c>
      <c r="C49" s="29">
        <v>7</v>
      </c>
      <c r="D49" s="29"/>
    </row>
    <row r="50" spans="1:4" x14ac:dyDescent="0.25">
      <c r="A50" s="55" t="s">
        <v>83</v>
      </c>
      <c r="B50" s="29">
        <v>69574.895600000003</v>
      </c>
      <c r="C50" s="29">
        <v>18</v>
      </c>
      <c r="D50" s="29"/>
    </row>
    <row r="51" spans="1:4" x14ac:dyDescent="0.25">
      <c r="A51" s="55" t="s">
        <v>90</v>
      </c>
      <c r="B51" s="29">
        <v>5800.7308000000003</v>
      </c>
      <c r="C51" s="29">
        <v>4</v>
      </c>
      <c r="D51" s="29"/>
    </row>
    <row r="52" spans="1:4" x14ac:dyDescent="0.25">
      <c r="A52" s="55" t="s">
        <v>94</v>
      </c>
      <c r="B52" s="29">
        <v>27865.548199999983</v>
      </c>
      <c r="C52" s="29">
        <v>5</v>
      </c>
      <c r="D52" s="29"/>
    </row>
    <row r="53" spans="1:4" x14ac:dyDescent="0.25">
      <c r="A53" s="55" t="s">
        <v>110</v>
      </c>
      <c r="B53" s="29">
        <v>98591.26219999991</v>
      </c>
      <c r="C53" s="29">
        <v>11</v>
      </c>
      <c r="D53" s="29"/>
    </row>
    <row r="54" spans="1:4" x14ac:dyDescent="0.25">
      <c r="A54" s="55" t="s">
        <v>115</v>
      </c>
      <c r="B54" s="29">
        <v>16946.7091</v>
      </c>
      <c r="C54" s="29">
        <v>6</v>
      </c>
      <c r="D54" s="29"/>
    </row>
    <row r="55" spans="1:4" x14ac:dyDescent="0.25">
      <c r="A55" s="55" t="s">
        <v>117</v>
      </c>
      <c r="B55" s="29">
        <v>48060.570899999999</v>
      </c>
      <c r="C55" s="29">
        <v>9</v>
      </c>
      <c r="D55" s="29"/>
    </row>
    <row r="56" spans="1:4" x14ac:dyDescent="0.25">
      <c r="A56" s="55" t="s">
        <v>201</v>
      </c>
      <c r="B56" s="29">
        <v>9443.1689999999999</v>
      </c>
      <c r="C56" s="29">
        <v>2</v>
      </c>
      <c r="D56" s="59"/>
    </row>
    <row r="57" spans="1:4" x14ac:dyDescent="0.25">
      <c r="A57" s="55" t="s">
        <v>124</v>
      </c>
      <c r="B57" s="29">
        <v>117783.59300000002</v>
      </c>
      <c r="C57" s="29">
        <v>25</v>
      </c>
      <c r="D57" s="29"/>
    </row>
    <row r="58" spans="1:4" x14ac:dyDescent="0.25">
      <c r="A58" s="55" t="s">
        <v>125</v>
      </c>
      <c r="B58" s="29">
        <v>59433.799000000028</v>
      </c>
      <c r="C58" s="29">
        <v>12</v>
      </c>
      <c r="D58" s="29"/>
    </row>
    <row r="59" spans="1:4" x14ac:dyDescent="0.25">
      <c r="A59" s="57" t="s">
        <v>217</v>
      </c>
      <c r="B59" s="56">
        <v>2886590.6867999975</v>
      </c>
      <c r="C59" s="56">
        <v>573</v>
      </c>
      <c r="D59" s="29"/>
    </row>
    <row r="60" spans="1:4" x14ac:dyDescent="0.25">
      <c r="A60" s="60"/>
      <c r="B60" s="60"/>
      <c r="C60" s="29"/>
      <c r="D60" s="29"/>
    </row>
    <row r="61" spans="1:4" x14ac:dyDescent="0.25">
      <c r="A61" s="60"/>
      <c r="B61" s="60"/>
      <c r="C61" s="29"/>
      <c r="D61" s="29"/>
    </row>
    <row r="62" spans="1:4" x14ac:dyDescent="0.25">
      <c r="A62" s="60"/>
      <c r="B62" s="60"/>
      <c r="C62" s="29"/>
      <c r="D62" s="29"/>
    </row>
    <row r="63" spans="1:4" x14ac:dyDescent="0.25">
      <c r="A63" s="60"/>
      <c r="B63" s="60"/>
      <c r="C63" s="29"/>
      <c r="D63" s="29"/>
    </row>
    <row r="64" spans="1:4" x14ac:dyDescent="0.25">
      <c r="A64" s="60"/>
      <c r="B64" s="60"/>
      <c r="C64" s="29"/>
      <c r="D64" s="29"/>
    </row>
    <row r="65" spans="1:4" x14ac:dyDescent="0.25">
      <c r="A65" s="57"/>
      <c r="B65" s="57"/>
      <c r="C65" s="56"/>
      <c r="D65" s="5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6F10-4AF0-4F53-8EAB-929C603A8BD3}">
  <dimension ref="A1:I67"/>
  <sheetViews>
    <sheetView workbookViewId="0">
      <selection activeCell="D2" sqref="D2"/>
    </sheetView>
  </sheetViews>
  <sheetFormatPr baseColWidth="10" defaultRowHeight="15" x14ac:dyDescent="0.25"/>
  <cols>
    <col min="1" max="1" width="14" style="35" bestFit="1" customWidth="1"/>
    <col min="2" max="2" width="46.42578125" style="35" bestFit="1" customWidth="1"/>
    <col min="3" max="3" width="50.7109375" style="35" bestFit="1" customWidth="1"/>
    <col min="4" max="4" width="28.28515625" style="35" bestFit="1" customWidth="1"/>
    <col min="5" max="5" width="32.28515625" style="35" bestFit="1" customWidth="1"/>
    <col min="6" max="6" width="38.140625" style="35" bestFit="1" customWidth="1"/>
    <col min="7" max="7" width="32.28515625" style="35" bestFit="1" customWidth="1"/>
    <col min="8" max="8" width="29.28515625" style="35" bestFit="1" customWidth="1"/>
    <col min="9" max="9" width="38.140625" style="35" bestFit="1" customWidth="1"/>
  </cols>
  <sheetData>
    <row r="1" spans="1:9" x14ac:dyDescent="0.25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</row>
    <row r="2" spans="1:9" x14ac:dyDescent="0.25">
      <c r="A2" s="56"/>
      <c r="B2" s="30" t="s">
        <v>203</v>
      </c>
      <c r="C2" s="30" t="s">
        <v>204</v>
      </c>
      <c r="D2" s="30" t="s">
        <v>205</v>
      </c>
      <c r="E2" s="30" t="s">
        <v>206</v>
      </c>
      <c r="F2" s="30" t="s">
        <v>207</v>
      </c>
      <c r="G2" s="30" t="s">
        <v>208</v>
      </c>
      <c r="H2" s="30" t="s">
        <v>209</v>
      </c>
      <c r="I2" s="30" t="s">
        <v>210</v>
      </c>
    </row>
    <row r="3" spans="1:9" x14ac:dyDescent="0.25">
      <c r="A3" s="56" t="s">
        <v>215</v>
      </c>
      <c r="B3" s="30" t="s">
        <v>216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</row>
    <row r="4" spans="1:9" x14ac:dyDescent="0.25">
      <c r="A4" s="55" t="s">
        <v>63</v>
      </c>
      <c r="B4" s="33">
        <v>-510.18570000000005</v>
      </c>
      <c r="C4" s="33">
        <v>-5221.2960000000003</v>
      </c>
      <c r="D4" s="33">
        <v>1691.5417999999997</v>
      </c>
      <c r="E4" s="33">
        <v>3473.1606999999999</v>
      </c>
      <c r="F4" s="33">
        <v>341119.36909999995</v>
      </c>
      <c r="G4" s="33">
        <v>13649.9835</v>
      </c>
      <c r="H4" s="33">
        <v>-1569.4434999999994</v>
      </c>
      <c r="I4" s="33">
        <v>153.70400000000001</v>
      </c>
    </row>
    <row r="5" spans="1:9" x14ac:dyDescent="0.25">
      <c r="A5" s="55" t="s">
        <v>74</v>
      </c>
      <c r="B5" s="33">
        <v>9284.2512999999999</v>
      </c>
      <c r="C5" s="33">
        <v>23036.113499999992</v>
      </c>
      <c r="D5" s="33">
        <v>16988.504999999997</v>
      </c>
      <c r="E5" s="33">
        <v>648.14760000000001</v>
      </c>
      <c r="F5" s="33">
        <v>79135.108099999998</v>
      </c>
      <c r="G5" s="33">
        <v>37370.370799999997</v>
      </c>
      <c r="H5" s="33">
        <v>-59.259200000000007</v>
      </c>
      <c r="I5" s="33"/>
    </row>
    <row r="6" spans="1:9" x14ac:dyDescent="0.25">
      <c r="A6" s="55" t="s">
        <v>82</v>
      </c>
      <c r="B6" s="33">
        <v>125.92529999999999</v>
      </c>
      <c r="C6" s="33">
        <v>706.42589999999996</v>
      </c>
      <c r="D6" s="33">
        <v>804.46949999999936</v>
      </c>
      <c r="E6" s="33">
        <v>-85941.637299999988</v>
      </c>
      <c r="F6" s="33">
        <v>234049.79860000013</v>
      </c>
      <c r="G6" s="33">
        <v>2898.1501999999996</v>
      </c>
      <c r="H6" s="33">
        <v>331.48289999999997</v>
      </c>
      <c r="I6" s="33">
        <v>141.666</v>
      </c>
    </row>
    <row r="7" spans="1:9" x14ac:dyDescent="0.25">
      <c r="A7" s="55" t="s">
        <v>87</v>
      </c>
      <c r="B7" s="33">
        <v>-197.22299999999996</v>
      </c>
      <c r="C7" s="33">
        <v>4977.0034000000005</v>
      </c>
      <c r="D7" s="33"/>
      <c r="E7" s="33"/>
      <c r="F7" s="33">
        <v>34103.450599999996</v>
      </c>
      <c r="G7" s="33">
        <v>1650.0012999999999</v>
      </c>
      <c r="H7" s="33"/>
      <c r="I7" s="33"/>
    </row>
    <row r="8" spans="1:9" x14ac:dyDescent="0.25">
      <c r="A8" s="55" t="s">
        <v>88</v>
      </c>
      <c r="B8" s="33">
        <v>-9372.223</v>
      </c>
      <c r="C8" s="33">
        <v>478.06299999999999</v>
      </c>
      <c r="D8" s="33">
        <v>8493.0630999999994</v>
      </c>
      <c r="E8" s="33"/>
      <c r="F8" s="33">
        <v>21243.387699999999</v>
      </c>
      <c r="G8" s="33">
        <v>6185.1883000000007</v>
      </c>
      <c r="H8" s="33">
        <v>420.36700000000002</v>
      </c>
      <c r="I8" s="33"/>
    </row>
    <row r="9" spans="1:9" x14ac:dyDescent="0.25">
      <c r="A9" s="55" t="s">
        <v>98</v>
      </c>
      <c r="B9" s="33"/>
      <c r="C9" s="33"/>
      <c r="D9" s="33">
        <v>-21.5517</v>
      </c>
      <c r="E9" s="33"/>
      <c r="F9" s="33">
        <v>-6287.3969999999999</v>
      </c>
      <c r="G9" s="33">
        <v>168784.18</v>
      </c>
      <c r="H9" s="33"/>
      <c r="I9" s="33"/>
    </row>
    <row r="10" spans="1:9" x14ac:dyDescent="0.25">
      <c r="A10" s="55" t="s">
        <v>105</v>
      </c>
      <c r="B10" s="33"/>
      <c r="C10" s="33"/>
      <c r="D10" s="33"/>
      <c r="E10" s="33"/>
      <c r="F10" s="33">
        <v>-1662.4203000000002</v>
      </c>
      <c r="G10" s="33">
        <v>25023.159400000004</v>
      </c>
      <c r="H10" s="33"/>
      <c r="I10" s="33"/>
    </row>
    <row r="11" spans="1:9" x14ac:dyDescent="0.25">
      <c r="A11" s="55" t="s">
        <v>106</v>
      </c>
      <c r="B11" s="33"/>
      <c r="C11" s="33">
        <v>1394.443</v>
      </c>
      <c r="D11" s="33">
        <v>2719.6342</v>
      </c>
      <c r="E11" s="33">
        <v>613.88839999999993</v>
      </c>
      <c r="F11" s="33">
        <v>11154.055199999999</v>
      </c>
      <c r="G11" s="33">
        <v>8749.0766000000003</v>
      </c>
      <c r="H11" s="33"/>
      <c r="I11" s="33">
        <v>541.66499999999996</v>
      </c>
    </row>
    <row r="12" spans="1:9" x14ac:dyDescent="0.25">
      <c r="A12" s="55" t="s">
        <v>80</v>
      </c>
      <c r="B12" s="33"/>
      <c r="C12" s="33"/>
      <c r="D12" s="33">
        <v>1490.0802000000001</v>
      </c>
      <c r="E12" s="33">
        <v>1342.5979</v>
      </c>
      <c r="F12" s="33">
        <v>5954.6116999999995</v>
      </c>
      <c r="G12" s="33">
        <v>10890.754200000001</v>
      </c>
      <c r="H12" s="33">
        <v>-325.92589999999996</v>
      </c>
      <c r="I12" s="33">
        <v>1671.3010000000002</v>
      </c>
    </row>
    <row r="13" spans="1:9" x14ac:dyDescent="0.25">
      <c r="A13" s="55" t="s">
        <v>85</v>
      </c>
      <c r="B13" s="33">
        <v>1032.4050000000002</v>
      </c>
      <c r="C13" s="33">
        <v>912.96299999999997</v>
      </c>
      <c r="D13" s="33">
        <v>1465.748</v>
      </c>
      <c r="E13" s="33"/>
      <c r="F13" s="33">
        <v>122672.13309999998</v>
      </c>
      <c r="G13" s="33">
        <v>8053.7068999999992</v>
      </c>
      <c r="H13" s="33"/>
      <c r="I13" s="33"/>
    </row>
    <row r="14" spans="1:9" x14ac:dyDescent="0.25">
      <c r="A14" s="55" t="s">
        <v>89</v>
      </c>
      <c r="B14" s="33"/>
      <c r="C14" s="33">
        <v>1164.8152</v>
      </c>
      <c r="D14" s="33">
        <v>2182.4073000000003</v>
      </c>
      <c r="E14" s="33">
        <v>3292.6039999999998</v>
      </c>
      <c r="F14" s="33">
        <v>-878.00109999999984</v>
      </c>
      <c r="G14" s="33">
        <v>1978.7060999999999</v>
      </c>
      <c r="H14" s="33"/>
      <c r="I14" s="33">
        <v>2617.598</v>
      </c>
    </row>
    <row r="15" spans="1:9" x14ac:dyDescent="0.25">
      <c r="A15" s="55" t="s">
        <v>91</v>
      </c>
      <c r="B15" s="33">
        <v>-31.484800000000064</v>
      </c>
      <c r="C15" s="33">
        <v>646.29629999999997</v>
      </c>
      <c r="D15" s="33">
        <v>677.77800000000002</v>
      </c>
      <c r="E15" s="33">
        <v>1956.4880000000001</v>
      </c>
      <c r="F15" s="33">
        <v>6223.1358</v>
      </c>
      <c r="G15" s="33">
        <v>623.15089999999987</v>
      </c>
      <c r="H15" s="33">
        <v>575.92529999999999</v>
      </c>
      <c r="I15" s="33">
        <v>653.70399999999995</v>
      </c>
    </row>
    <row r="16" spans="1:9" x14ac:dyDescent="0.25">
      <c r="A16" s="55" t="s">
        <v>92</v>
      </c>
      <c r="B16" s="33">
        <v>-28.703700000000001</v>
      </c>
      <c r="C16" s="33">
        <v>716.67549999999994</v>
      </c>
      <c r="D16" s="33">
        <v>1074.7068999999999</v>
      </c>
      <c r="E16" s="33"/>
      <c r="F16" s="33">
        <v>25561.516700000004</v>
      </c>
      <c r="G16" s="33">
        <v>6296.3002000000006</v>
      </c>
      <c r="H16" s="33"/>
      <c r="I16" s="33">
        <v>313.88899999999995</v>
      </c>
    </row>
    <row r="17" spans="1:9" x14ac:dyDescent="0.25">
      <c r="A17" s="55" t="s">
        <v>97</v>
      </c>
      <c r="B17" s="33">
        <v>-325.92640000000006</v>
      </c>
      <c r="C17" s="33">
        <v>2500.8625000000002</v>
      </c>
      <c r="D17" s="33">
        <v>7740.3325999999997</v>
      </c>
      <c r="E17" s="33">
        <v>3249.0726</v>
      </c>
      <c r="F17" s="33">
        <v>21359.817800000001</v>
      </c>
      <c r="G17" s="33">
        <v>1694.4455999999998</v>
      </c>
      <c r="H17" s="33">
        <v>7907.408300000001</v>
      </c>
      <c r="I17" s="33">
        <v>4820.4340000000002</v>
      </c>
    </row>
    <row r="18" spans="1:9" x14ac:dyDescent="0.25">
      <c r="A18" s="55" t="s">
        <v>108</v>
      </c>
      <c r="B18" s="33"/>
      <c r="C18" s="33"/>
      <c r="D18" s="33">
        <v>5590.0060999999996</v>
      </c>
      <c r="E18" s="33">
        <v>2533.3328999999999</v>
      </c>
      <c r="F18" s="33">
        <v>3004.6297</v>
      </c>
      <c r="G18" s="33">
        <v>65175.035999999993</v>
      </c>
      <c r="H18" s="33">
        <v>2467.5925000000002</v>
      </c>
      <c r="I18" s="33"/>
    </row>
    <row r="19" spans="1:9" x14ac:dyDescent="0.25">
      <c r="A19" s="55" t="s">
        <v>111</v>
      </c>
      <c r="B19" s="33">
        <v>-192.5926</v>
      </c>
      <c r="C19" s="33"/>
      <c r="D19" s="33">
        <v>-77.777900000000002</v>
      </c>
      <c r="E19" s="33">
        <v>6054.6296999999995</v>
      </c>
      <c r="F19" s="33">
        <v>-82.986099999999965</v>
      </c>
      <c r="G19" s="33">
        <v>21313.896100000005</v>
      </c>
      <c r="H19" s="33">
        <v>-458.33320000000003</v>
      </c>
      <c r="I19" s="33">
        <v>-268.51850000000002</v>
      </c>
    </row>
    <row r="20" spans="1:9" x14ac:dyDescent="0.25">
      <c r="A20" s="55" t="s">
        <v>116</v>
      </c>
      <c r="B20" s="33">
        <v>-28.703700000000001</v>
      </c>
      <c r="C20" s="33">
        <v>-141.66669999999999</v>
      </c>
      <c r="D20" s="33">
        <v>6481.506699999999</v>
      </c>
      <c r="E20" s="33">
        <v>2163.8933999999999</v>
      </c>
      <c r="F20" s="33">
        <v>1735.6844999999998</v>
      </c>
      <c r="G20" s="33">
        <v>22374.081800000007</v>
      </c>
      <c r="H20" s="33">
        <v>1583.3330000000001</v>
      </c>
      <c r="I20" s="33">
        <v>1289.8137000000002</v>
      </c>
    </row>
    <row r="21" spans="1:9" x14ac:dyDescent="0.25">
      <c r="A21" s="55" t="s">
        <v>118</v>
      </c>
      <c r="B21" s="33">
        <v>527.77780000000007</v>
      </c>
      <c r="C21" s="33"/>
      <c r="D21" s="33">
        <v>9127.6417000000001</v>
      </c>
      <c r="E21" s="33">
        <v>235.18600000000001</v>
      </c>
      <c r="F21" s="33">
        <v>5316.0436</v>
      </c>
      <c r="G21" s="33">
        <v>-447.22400000000044</v>
      </c>
      <c r="H21" s="33">
        <v>20863.793600000001</v>
      </c>
      <c r="I21" s="33"/>
    </row>
    <row r="22" spans="1:9" x14ac:dyDescent="0.25">
      <c r="A22" s="55" t="s">
        <v>76</v>
      </c>
      <c r="B22" s="33">
        <v>-136.11109999999999</v>
      </c>
      <c r="C22" s="33">
        <v>9129.6299999999992</v>
      </c>
      <c r="D22" s="33">
        <v>253.964</v>
      </c>
      <c r="E22" s="33">
        <v>383.3338</v>
      </c>
      <c r="F22" s="33">
        <v>-270.27459999999996</v>
      </c>
      <c r="G22" s="33">
        <v>6200.0013000000008</v>
      </c>
      <c r="H22" s="33"/>
      <c r="I22" s="33"/>
    </row>
    <row r="23" spans="1:9" x14ac:dyDescent="0.25">
      <c r="A23" s="55" t="s">
        <v>99</v>
      </c>
      <c r="B23" s="33">
        <v>163.88900000000001</v>
      </c>
      <c r="C23" s="33">
        <v>426.21200000000005</v>
      </c>
      <c r="D23" s="33">
        <v>1456.6429999999998</v>
      </c>
      <c r="E23" s="33">
        <v>3776.8582000000001</v>
      </c>
      <c r="F23" s="33">
        <v>5398.9484999999986</v>
      </c>
      <c r="G23" s="33">
        <v>9885.1891999999989</v>
      </c>
      <c r="H23" s="33">
        <v>585.18499999999995</v>
      </c>
      <c r="I23" s="33">
        <v>189.815</v>
      </c>
    </row>
    <row r="24" spans="1:9" x14ac:dyDescent="0.25">
      <c r="A24" s="55" t="s">
        <v>102</v>
      </c>
      <c r="B24" s="33">
        <v>-136.11109999999999</v>
      </c>
      <c r="C24" s="33">
        <v>1596.2942</v>
      </c>
      <c r="D24" s="33">
        <v>2586.8820000000001</v>
      </c>
      <c r="E24" s="33"/>
      <c r="F24" s="33">
        <v>58600.891200000013</v>
      </c>
      <c r="G24" s="33">
        <v>6055.5594000000001</v>
      </c>
      <c r="H24" s="33"/>
      <c r="I24" s="33">
        <v>49477.78</v>
      </c>
    </row>
    <row r="25" spans="1:9" x14ac:dyDescent="0.25">
      <c r="A25" s="55" t="s">
        <v>70</v>
      </c>
      <c r="B25" s="33">
        <v>1136.1109999999999</v>
      </c>
      <c r="C25" s="33"/>
      <c r="D25" s="33"/>
      <c r="E25" s="33"/>
      <c r="F25" s="33">
        <v>3806.4827</v>
      </c>
      <c r="G25" s="33">
        <v>25527.786900000006</v>
      </c>
      <c r="H25" s="33">
        <v>2326.8519999999999</v>
      </c>
      <c r="I25" s="33"/>
    </row>
    <row r="26" spans="1:9" x14ac:dyDescent="0.25">
      <c r="A26" s="55" t="s">
        <v>71</v>
      </c>
      <c r="B26" s="33"/>
      <c r="C26" s="33"/>
      <c r="D26" s="33"/>
      <c r="E26" s="33"/>
      <c r="F26" s="33">
        <v>-1579.3791000000001</v>
      </c>
      <c r="G26" s="33">
        <v>45584.266199999998</v>
      </c>
      <c r="H26" s="33">
        <v>2828.7040000000002</v>
      </c>
      <c r="I26" s="33"/>
    </row>
    <row r="27" spans="1:9" x14ac:dyDescent="0.25">
      <c r="A27" s="55" t="s">
        <v>73</v>
      </c>
      <c r="B27" s="33"/>
      <c r="C27" s="33">
        <v>316.66829999999999</v>
      </c>
      <c r="D27" s="33">
        <v>1963.9818999999998</v>
      </c>
      <c r="E27" s="33"/>
      <c r="F27" s="33">
        <v>-133.81290000000018</v>
      </c>
      <c r="G27" s="33">
        <v>3427.779</v>
      </c>
      <c r="H27" s="33"/>
      <c r="I27" s="33"/>
    </row>
    <row r="28" spans="1:9" x14ac:dyDescent="0.25">
      <c r="A28" s="55" t="s">
        <v>75</v>
      </c>
      <c r="B28" s="33"/>
      <c r="C28" s="33"/>
      <c r="D28" s="33">
        <v>5573.2502999999997</v>
      </c>
      <c r="E28" s="33">
        <v>1227.7768999999998</v>
      </c>
      <c r="F28" s="33">
        <v>30558.232300000003</v>
      </c>
      <c r="G28" s="33">
        <v>23893.525200000007</v>
      </c>
      <c r="H28" s="33">
        <v>2105.556</v>
      </c>
      <c r="I28" s="33">
        <v>1421.296</v>
      </c>
    </row>
    <row r="29" spans="1:9" x14ac:dyDescent="0.25">
      <c r="A29" s="55" t="s">
        <v>86</v>
      </c>
      <c r="B29" s="33">
        <v>-703.7038</v>
      </c>
      <c r="C29" s="33"/>
      <c r="D29" s="33">
        <v>-7202.4270999999999</v>
      </c>
      <c r="E29" s="33"/>
      <c r="F29" s="33">
        <v>-2528.2644000000005</v>
      </c>
      <c r="G29" s="33">
        <v>1559.2601999999999</v>
      </c>
      <c r="H29" s="33"/>
      <c r="I29" s="33"/>
    </row>
    <row r="30" spans="1:9" x14ac:dyDescent="0.25">
      <c r="A30" s="55" t="s">
        <v>93</v>
      </c>
      <c r="B30" s="33">
        <v>1700.001</v>
      </c>
      <c r="C30" s="33"/>
      <c r="D30" s="33"/>
      <c r="E30" s="33">
        <v>-189.81479999999999</v>
      </c>
      <c r="F30" s="33">
        <v>18492.789999999997</v>
      </c>
      <c r="G30" s="33">
        <v>1512.96</v>
      </c>
      <c r="H30" s="33"/>
      <c r="I30" s="33"/>
    </row>
    <row r="31" spans="1:9" x14ac:dyDescent="0.25">
      <c r="A31" s="55" t="s">
        <v>95</v>
      </c>
      <c r="B31" s="33">
        <v>-1262.0477999999998</v>
      </c>
      <c r="C31" s="33"/>
      <c r="D31" s="33">
        <v>4400.84</v>
      </c>
      <c r="E31" s="33">
        <v>2547.2321000000002</v>
      </c>
      <c r="F31" s="33">
        <v>4669.4687999999996</v>
      </c>
      <c r="G31" s="33">
        <v>13318.570400000001</v>
      </c>
      <c r="H31" s="33">
        <v>-2003.6945000000003</v>
      </c>
      <c r="I31" s="33"/>
    </row>
    <row r="32" spans="1:9" x14ac:dyDescent="0.25">
      <c r="A32" s="55" t="s">
        <v>101</v>
      </c>
      <c r="B32" s="33"/>
      <c r="C32" s="33">
        <v>91.667000000000002</v>
      </c>
      <c r="D32" s="33">
        <v>1020.8189999999998</v>
      </c>
      <c r="E32" s="33"/>
      <c r="F32" s="33">
        <v>5972.5717999999997</v>
      </c>
      <c r="G32" s="33">
        <v>9253.7078999999994</v>
      </c>
      <c r="H32" s="33">
        <v>300.92599999999999</v>
      </c>
      <c r="I32" s="33"/>
    </row>
    <row r="33" spans="1:9" x14ac:dyDescent="0.25">
      <c r="A33" s="55" t="s">
        <v>103</v>
      </c>
      <c r="B33" s="33"/>
      <c r="C33" s="33"/>
      <c r="D33" s="33">
        <v>-34.482799999999997</v>
      </c>
      <c r="E33" s="33">
        <v>2847.2259000000004</v>
      </c>
      <c r="F33" s="33">
        <v>8551.5959000000003</v>
      </c>
      <c r="G33" s="33">
        <v>15650.9256</v>
      </c>
      <c r="H33" s="33"/>
      <c r="I33" s="33"/>
    </row>
    <row r="34" spans="1:9" x14ac:dyDescent="0.25">
      <c r="A34" s="55" t="s">
        <v>113</v>
      </c>
      <c r="B34" s="33">
        <v>1112.962</v>
      </c>
      <c r="C34" s="33"/>
      <c r="D34" s="33"/>
      <c r="E34" s="33"/>
      <c r="F34" s="33">
        <v>4186.8143</v>
      </c>
      <c r="G34" s="33">
        <v>26687.040800000002</v>
      </c>
      <c r="H34" s="33"/>
      <c r="I34" s="33"/>
    </row>
    <row r="35" spans="1:9" x14ac:dyDescent="0.25">
      <c r="A35" s="55" t="s">
        <v>114</v>
      </c>
      <c r="B35" s="33"/>
      <c r="C35" s="33"/>
      <c r="D35" s="33"/>
      <c r="E35" s="33">
        <v>-22.222200000000001</v>
      </c>
      <c r="F35" s="33">
        <v>672.41</v>
      </c>
      <c r="G35" s="33">
        <v>2452.7786999999998</v>
      </c>
      <c r="H35" s="33"/>
      <c r="I35" s="33"/>
    </row>
    <row r="36" spans="1:9" x14ac:dyDescent="0.25">
      <c r="A36" s="55" t="s">
        <v>119</v>
      </c>
      <c r="B36" s="33"/>
      <c r="C36" s="33"/>
      <c r="D36" s="33"/>
      <c r="E36" s="33"/>
      <c r="F36" s="33">
        <v>13225.261400000003</v>
      </c>
      <c r="G36" s="33">
        <v>75655.566299999991</v>
      </c>
      <c r="H36" s="33"/>
      <c r="I36" s="33">
        <v>-30.555599999999998</v>
      </c>
    </row>
    <row r="37" spans="1:9" x14ac:dyDescent="0.25">
      <c r="A37" s="55" t="s">
        <v>65</v>
      </c>
      <c r="B37" s="33">
        <v>3915.7390000000005</v>
      </c>
      <c r="C37" s="33"/>
      <c r="D37" s="33"/>
      <c r="E37" s="33"/>
      <c r="F37" s="33">
        <v>3405.172</v>
      </c>
      <c r="G37" s="33">
        <v>24546.301800000001</v>
      </c>
      <c r="H37" s="33"/>
      <c r="I37" s="33">
        <v>-43.518500000000003</v>
      </c>
    </row>
    <row r="38" spans="1:9" x14ac:dyDescent="0.25">
      <c r="A38" s="55" t="s">
        <v>68</v>
      </c>
      <c r="B38" s="33">
        <v>-130.55549999999999</v>
      </c>
      <c r="C38" s="33">
        <v>14136.193299999999</v>
      </c>
      <c r="D38" s="33">
        <v>2455.6296000000002</v>
      </c>
      <c r="E38" s="33">
        <v>9089.8135999999995</v>
      </c>
      <c r="F38" s="33">
        <v>55734.699699999997</v>
      </c>
      <c r="G38" s="33">
        <v>14140.7474</v>
      </c>
      <c r="H38" s="33">
        <v>5959.2599999999993</v>
      </c>
      <c r="I38" s="33">
        <v>983.33280000000002</v>
      </c>
    </row>
    <row r="39" spans="1:9" x14ac:dyDescent="0.25">
      <c r="A39" s="55" t="s">
        <v>72</v>
      </c>
      <c r="B39" s="33">
        <v>24.998800000000017</v>
      </c>
      <c r="C39" s="33">
        <v>951.85200000000009</v>
      </c>
      <c r="D39" s="33">
        <v>2540.6985000000004</v>
      </c>
      <c r="E39" s="33">
        <v>-254.62960000000001</v>
      </c>
      <c r="F39" s="33">
        <v>4916.9176000000007</v>
      </c>
      <c r="G39" s="33">
        <v>13566.679900000003</v>
      </c>
      <c r="H39" s="33">
        <v>3959.2569000000003</v>
      </c>
      <c r="I39" s="33">
        <v>183.33370000000002</v>
      </c>
    </row>
    <row r="40" spans="1:9" x14ac:dyDescent="0.25">
      <c r="A40" s="55" t="s">
        <v>77</v>
      </c>
      <c r="B40" s="33">
        <v>1335.1846</v>
      </c>
      <c r="C40" s="33"/>
      <c r="D40" s="33">
        <v>2597.1165999999998</v>
      </c>
      <c r="E40" s="33">
        <v>583.33500000000004</v>
      </c>
      <c r="F40" s="33">
        <v>8853.5746999999992</v>
      </c>
      <c r="G40" s="33">
        <v>13493.529700000001</v>
      </c>
      <c r="H40" s="33"/>
      <c r="I40" s="33">
        <v>1287.9629</v>
      </c>
    </row>
    <row r="41" spans="1:9" x14ac:dyDescent="0.25">
      <c r="A41" s="55" t="s">
        <v>81</v>
      </c>
      <c r="B41" s="33">
        <v>1742.5744000000002</v>
      </c>
      <c r="C41" s="33">
        <v>1305.4284999999998</v>
      </c>
      <c r="D41" s="33">
        <v>6107.0558000000001</v>
      </c>
      <c r="E41" s="33">
        <v>1985.1916000000001</v>
      </c>
      <c r="F41" s="33">
        <v>15571.166699999998</v>
      </c>
      <c r="G41" s="33">
        <v>54609.288200000017</v>
      </c>
      <c r="H41" s="33">
        <v>7323.1480999999994</v>
      </c>
      <c r="I41" s="33">
        <v>8755.7811000000002</v>
      </c>
    </row>
    <row r="42" spans="1:9" x14ac:dyDescent="0.25">
      <c r="A42" s="55" t="s">
        <v>84</v>
      </c>
      <c r="B42" s="33">
        <v>1202.7807</v>
      </c>
      <c r="C42" s="33">
        <v>2325.9292999999998</v>
      </c>
      <c r="D42" s="33">
        <v>1183.8199999999997</v>
      </c>
      <c r="E42" s="33">
        <v>1405.56</v>
      </c>
      <c r="F42" s="33">
        <v>15765.662799999998</v>
      </c>
      <c r="G42" s="33">
        <v>3131.4874</v>
      </c>
      <c r="H42" s="33">
        <v>695.3886</v>
      </c>
      <c r="I42" s="33">
        <v>3312.0369000000001</v>
      </c>
    </row>
    <row r="43" spans="1:9" x14ac:dyDescent="0.25">
      <c r="A43" s="55" t="s">
        <v>96</v>
      </c>
      <c r="B43" s="33">
        <v>2002.7768000000001</v>
      </c>
      <c r="C43" s="33"/>
      <c r="D43" s="33">
        <v>-177.7578</v>
      </c>
      <c r="E43" s="33"/>
      <c r="F43" s="33">
        <v>5343.6559999999999</v>
      </c>
      <c r="G43" s="33">
        <v>5699.0779000000002</v>
      </c>
      <c r="H43" s="33">
        <v>-933.33449999999993</v>
      </c>
      <c r="I43" s="33"/>
    </row>
    <row r="44" spans="1:9" x14ac:dyDescent="0.25">
      <c r="A44" s="55" t="s">
        <v>202</v>
      </c>
      <c r="B44" s="33"/>
      <c r="C44" s="33"/>
      <c r="D44" s="33">
        <v>361.11</v>
      </c>
      <c r="E44" s="33">
        <v>932.40700000000004</v>
      </c>
      <c r="F44" s="33">
        <v>558.33339999999998</v>
      </c>
      <c r="G44" s="33">
        <v>5114.8159999999998</v>
      </c>
      <c r="H44" s="33"/>
      <c r="I44" s="33">
        <v>361.11</v>
      </c>
    </row>
    <row r="45" spans="1:9" x14ac:dyDescent="0.25">
      <c r="A45" s="55" t="s">
        <v>100</v>
      </c>
      <c r="B45" s="33">
        <v>997.2229000000001</v>
      </c>
      <c r="C45" s="33"/>
      <c r="D45" s="33">
        <v>603.70150000000001</v>
      </c>
      <c r="E45" s="33">
        <v>-735.18520000000001</v>
      </c>
      <c r="F45" s="33">
        <v>3601.3386</v>
      </c>
      <c r="G45" s="33">
        <v>18066.673599999998</v>
      </c>
      <c r="H45" s="33">
        <v>2384.2586999999999</v>
      </c>
      <c r="I45" s="33">
        <v>1980.5571</v>
      </c>
    </row>
    <row r="46" spans="1:9" x14ac:dyDescent="0.25">
      <c r="A46" s="55" t="s">
        <v>104</v>
      </c>
      <c r="B46" s="33"/>
      <c r="C46" s="33">
        <v>0</v>
      </c>
      <c r="D46" s="33">
        <v>435.18420000000003</v>
      </c>
      <c r="E46" s="33">
        <v>1108.3381999999999</v>
      </c>
      <c r="F46" s="33">
        <v>1250</v>
      </c>
      <c r="G46" s="33">
        <v>12597.228299999999</v>
      </c>
      <c r="H46" s="33"/>
      <c r="I46" s="33"/>
    </row>
    <row r="47" spans="1:9" x14ac:dyDescent="0.25">
      <c r="A47" s="55" t="s">
        <v>107</v>
      </c>
      <c r="B47" s="33"/>
      <c r="C47" s="33">
        <v>299.07500000000005</v>
      </c>
      <c r="D47" s="33">
        <v>1481.46</v>
      </c>
      <c r="E47" s="33">
        <v>198.15060000000005</v>
      </c>
      <c r="F47" s="33">
        <v>7649.9095000000007</v>
      </c>
      <c r="G47" s="33">
        <v>14227.783599999999</v>
      </c>
      <c r="H47" s="33">
        <v>-180.55630000000002</v>
      </c>
      <c r="I47" s="33"/>
    </row>
    <row r="48" spans="1:9" x14ac:dyDescent="0.25">
      <c r="A48" s="55" t="s">
        <v>109</v>
      </c>
      <c r="B48" s="33">
        <v>-288.89780000000002</v>
      </c>
      <c r="C48" s="33"/>
      <c r="D48" s="33">
        <v>-8.4815000000000005</v>
      </c>
      <c r="E48" s="33">
        <v>-26.851900000000001</v>
      </c>
      <c r="F48" s="33">
        <v>33910.918700000002</v>
      </c>
      <c r="G48" s="33">
        <v>5835.1882999999998</v>
      </c>
      <c r="H48" s="33"/>
      <c r="I48" s="33"/>
    </row>
    <row r="49" spans="1:9" x14ac:dyDescent="0.25">
      <c r="A49" s="55" t="s">
        <v>112</v>
      </c>
      <c r="B49" s="33">
        <v>-280.55549999999999</v>
      </c>
      <c r="C49" s="33">
        <v>-33.333300000000001</v>
      </c>
      <c r="D49" s="33">
        <v>399.07589999999993</v>
      </c>
      <c r="E49" s="33">
        <v>181.48230000000001</v>
      </c>
      <c r="F49" s="33">
        <v>19311.618900000005</v>
      </c>
      <c r="G49" s="33">
        <v>2418.5209999999997</v>
      </c>
      <c r="H49" s="33">
        <v>-16.666699999999999</v>
      </c>
      <c r="I49" s="33">
        <v>2913.0583999999999</v>
      </c>
    </row>
    <row r="50" spans="1:9" x14ac:dyDescent="0.25">
      <c r="A50" s="55" t="s">
        <v>67</v>
      </c>
      <c r="B50" s="33">
        <v>2173.1486</v>
      </c>
      <c r="C50" s="33"/>
      <c r="D50" s="33">
        <v>8582.1092000000008</v>
      </c>
      <c r="E50" s="33">
        <v>5476.8519999999999</v>
      </c>
      <c r="F50" s="33">
        <v>33754.843500000003</v>
      </c>
      <c r="G50" s="33">
        <v>14654.638699999998</v>
      </c>
      <c r="H50" s="33">
        <v>674.07359999999994</v>
      </c>
      <c r="I50" s="33">
        <v>1095.3699000000001</v>
      </c>
    </row>
    <row r="51" spans="1:9" x14ac:dyDescent="0.25">
      <c r="A51" s="55" t="s">
        <v>78</v>
      </c>
      <c r="B51" s="33"/>
      <c r="C51" s="33"/>
      <c r="D51" s="33">
        <v>922.92769999999996</v>
      </c>
      <c r="E51" s="33"/>
      <c r="F51" s="33">
        <v>1837.3300999999997</v>
      </c>
      <c r="G51" s="33">
        <v>4756.4803000000002</v>
      </c>
      <c r="H51" s="33">
        <v>288.89</v>
      </c>
      <c r="I51" s="33"/>
    </row>
    <row r="52" spans="1:9" x14ac:dyDescent="0.25">
      <c r="A52" s="55" t="s">
        <v>83</v>
      </c>
      <c r="B52" s="33">
        <v>3312.0379999999996</v>
      </c>
      <c r="C52" s="33">
        <v>4662.9673999999995</v>
      </c>
      <c r="D52" s="33">
        <v>4093.7520000000004</v>
      </c>
      <c r="E52" s="33">
        <v>502.77839999999998</v>
      </c>
      <c r="F52" s="33">
        <v>13238.368799999998</v>
      </c>
      <c r="G52" s="33">
        <v>16350.963899999999</v>
      </c>
      <c r="H52" s="33">
        <v>24043.655199999997</v>
      </c>
      <c r="I52" s="33">
        <v>3370.3719000000001</v>
      </c>
    </row>
    <row r="53" spans="1:9" x14ac:dyDescent="0.25">
      <c r="A53" s="55" t="s">
        <v>90</v>
      </c>
      <c r="B53" s="33"/>
      <c r="C53" s="33"/>
      <c r="D53" s="33"/>
      <c r="E53" s="33"/>
      <c r="F53" s="33">
        <v>2069.248</v>
      </c>
      <c r="G53" s="33">
        <v>3731.4828000000002</v>
      </c>
      <c r="H53" s="33"/>
      <c r="I53" s="33"/>
    </row>
    <row r="54" spans="1:9" x14ac:dyDescent="0.25">
      <c r="A54" s="55" t="s">
        <v>94</v>
      </c>
      <c r="B54" s="33">
        <v>-74.074100000000001</v>
      </c>
      <c r="C54" s="33"/>
      <c r="D54" s="33">
        <v>4925.3281999999999</v>
      </c>
      <c r="E54" s="33">
        <v>3410.1970000000001</v>
      </c>
      <c r="F54" s="33">
        <v>17633.729500000001</v>
      </c>
      <c r="G54" s="33">
        <v>1970.3676</v>
      </c>
      <c r="H54" s="33"/>
      <c r="I54" s="33"/>
    </row>
    <row r="55" spans="1:9" x14ac:dyDescent="0.25">
      <c r="A55" s="55" t="s">
        <v>110</v>
      </c>
      <c r="B55" s="33"/>
      <c r="C55" s="33"/>
      <c r="D55" s="33">
        <v>3611.4160999999999</v>
      </c>
      <c r="E55" s="33">
        <v>262.96519999999998</v>
      </c>
      <c r="F55" s="33">
        <v>66194.621700000003</v>
      </c>
      <c r="G55" s="33">
        <v>6879.6399999999994</v>
      </c>
      <c r="H55" s="33">
        <v>17456.417400000002</v>
      </c>
      <c r="I55" s="33">
        <v>4186.2017999999998</v>
      </c>
    </row>
    <row r="56" spans="1:9" x14ac:dyDescent="0.25">
      <c r="A56" s="55" t="s">
        <v>115</v>
      </c>
      <c r="B56" s="33">
        <v>-62.036999999999999</v>
      </c>
      <c r="C56" s="33">
        <v>-141.66669999999999</v>
      </c>
      <c r="D56" s="33">
        <v>4086.1109999999999</v>
      </c>
      <c r="E56" s="33"/>
      <c r="F56" s="33">
        <v>10820.7834</v>
      </c>
      <c r="G56" s="33">
        <v>2243.5183999999999</v>
      </c>
      <c r="H56" s="33"/>
      <c r="I56" s="33"/>
    </row>
    <row r="57" spans="1:9" x14ac:dyDescent="0.25">
      <c r="A57" s="55" t="s">
        <v>117</v>
      </c>
      <c r="B57" s="33"/>
      <c r="C57" s="33">
        <v>-224.1379</v>
      </c>
      <c r="D57" s="33">
        <v>3471.1882000000001</v>
      </c>
      <c r="E57" s="33"/>
      <c r="F57" s="33">
        <v>12550.667900000002</v>
      </c>
      <c r="G57" s="33">
        <v>30692.605000000007</v>
      </c>
      <c r="H57" s="33">
        <v>666.67200000000003</v>
      </c>
      <c r="I57" s="33">
        <v>903.57569999999998</v>
      </c>
    </row>
    <row r="58" spans="1:9" x14ac:dyDescent="0.25">
      <c r="A58" s="55" t="s">
        <v>201</v>
      </c>
      <c r="B58" s="33"/>
      <c r="C58" s="33"/>
      <c r="D58" s="33">
        <v>3693.1669999999999</v>
      </c>
      <c r="E58" s="33">
        <v>771.298</v>
      </c>
      <c r="F58" s="33">
        <v>1101.8530000000001</v>
      </c>
      <c r="G58" s="33">
        <v>1629.63</v>
      </c>
      <c r="H58" s="33">
        <v>1797.221</v>
      </c>
      <c r="I58" s="33">
        <v>450</v>
      </c>
    </row>
    <row r="59" spans="1:9" x14ac:dyDescent="0.25">
      <c r="A59" s="55" t="s">
        <v>124</v>
      </c>
      <c r="B59" s="33">
        <v>1716.6647999999998</v>
      </c>
      <c r="C59" s="33">
        <v>9308.333700000001</v>
      </c>
      <c r="D59" s="33">
        <v>6300.9288999999999</v>
      </c>
      <c r="E59" s="33">
        <v>3113.8963000000003</v>
      </c>
      <c r="F59" s="33">
        <v>74818.776100000017</v>
      </c>
      <c r="G59" s="33">
        <v>18561.1096</v>
      </c>
      <c r="H59" s="33">
        <v>3999.0687999999996</v>
      </c>
      <c r="I59" s="33">
        <v>-35.185200000000002</v>
      </c>
    </row>
    <row r="60" spans="1:9" x14ac:dyDescent="0.25">
      <c r="A60" s="55" t="s">
        <v>125</v>
      </c>
      <c r="B60" s="33">
        <v>85.184600000000003</v>
      </c>
      <c r="C60" s="33">
        <v>2642.8463000000002</v>
      </c>
      <c r="D60" s="33">
        <v>2676.0107999999996</v>
      </c>
      <c r="E60" s="33">
        <v>279.62950000000001</v>
      </c>
      <c r="F60" s="33">
        <v>40351.753700000008</v>
      </c>
      <c r="G60" s="33">
        <v>8950.9313000000002</v>
      </c>
      <c r="H60" s="33">
        <v>2608.3314999999998</v>
      </c>
      <c r="I60" s="33">
        <v>1839.1113</v>
      </c>
    </row>
    <row r="61" spans="1:9" x14ac:dyDescent="0.25">
      <c r="A61" s="57" t="s">
        <v>217</v>
      </c>
      <c r="B61" s="30">
        <v>19830.499000000018</v>
      </c>
      <c r="C61" s="30">
        <v>77964.657700000054</v>
      </c>
      <c r="D61" s="30">
        <v>136789.11370000002</v>
      </c>
      <c r="E61" s="30">
        <v>-21523.018199999904</v>
      </c>
      <c r="F61" s="30">
        <v>1503590.6179000016</v>
      </c>
      <c r="G61" s="30">
        <v>966796.57170000277</v>
      </c>
      <c r="H61" s="30">
        <v>108605.55359999987</v>
      </c>
      <c r="I61" s="30">
        <v>94536.691399999996</v>
      </c>
    </row>
    <row r="62" spans="1:9" x14ac:dyDescent="0.25">
      <c r="A62" s="33"/>
      <c r="B62" s="33"/>
      <c r="C62" s="33"/>
      <c r="D62" s="33"/>
      <c r="E62" s="33"/>
      <c r="F62" s="33"/>
    </row>
    <row r="63" spans="1:9" x14ac:dyDescent="0.25">
      <c r="A63" s="33"/>
      <c r="B63" s="33"/>
      <c r="C63" s="33"/>
      <c r="D63" s="33"/>
      <c r="E63" s="33"/>
      <c r="F63" s="33"/>
    </row>
    <row r="64" spans="1:9" x14ac:dyDescent="0.25">
      <c r="A64" s="33"/>
      <c r="B64" s="33"/>
      <c r="C64" s="33"/>
      <c r="D64" s="33"/>
      <c r="E64" s="33"/>
      <c r="F64" s="33"/>
    </row>
    <row r="65" spans="1:6" x14ac:dyDescent="0.25">
      <c r="A65" s="33"/>
      <c r="B65" s="33"/>
      <c r="C65" s="33"/>
      <c r="D65" s="33"/>
      <c r="E65" s="33"/>
      <c r="F65" s="33"/>
    </row>
    <row r="66" spans="1:6" x14ac:dyDescent="0.25">
      <c r="A66" s="33"/>
      <c r="B66" s="33"/>
      <c r="C66" s="33"/>
      <c r="D66" s="33"/>
      <c r="E66" s="33"/>
      <c r="F66" s="33"/>
    </row>
    <row r="67" spans="1:6" x14ac:dyDescent="0.25">
      <c r="A67" s="30"/>
      <c r="B67" s="30"/>
      <c r="C67" s="30"/>
      <c r="D67" s="30"/>
      <c r="E67" s="30"/>
      <c r="F67" s="3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8822-DB54-40AA-8C5F-0547184C3C9A}">
  <dimension ref="A1:D65"/>
  <sheetViews>
    <sheetView workbookViewId="0">
      <selection sqref="A1:A1048576"/>
    </sheetView>
  </sheetViews>
  <sheetFormatPr baseColWidth="10" defaultRowHeight="15" x14ac:dyDescent="0.25"/>
  <cols>
    <col min="1" max="1" width="5.7109375" style="35" bestFit="1" customWidth="1"/>
    <col min="2" max="2" width="46.42578125" style="35" bestFit="1" customWidth="1"/>
    <col min="3" max="3" width="14.7109375" style="35" bestFit="1" customWidth="1"/>
    <col min="4" max="4" width="23.7109375" style="35" bestFit="1" customWidth="1"/>
  </cols>
  <sheetData>
    <row r="1" spans="1:4" x14ac:dyDescent="0.25">
      <c r="A1" s="56" t="s">
        <v>231</v>
      </c>
      <c r="B1" s="56" t="s">
        <v>215</v>
      </c>
      <c r="C1" s="56" t="s">
        <v>216</v>
      </c>
      <c r="D1" s="56" t="s">
        <v>211</v>
      </c>
    </row>
    <row r="2" spans="1:4" x14ac:dyDescent="0.25">
      <c r="A2" s="55" t="s">
        <v>63</v>
      </c>
      <c r="B2" s="55" t="s">
        <v>144</v>
      </c>
      <c r="C2" s="29">
        <v>-83382.768199999991</v>
      </c>
      <c r="D2" s="29">
        <v>7</v>
      </c>
    </row>
    <row r="3" spans="1:4" x14ac:dyDescent="0.25">
      <c r="A3" s="55" t="s">
        <v>74</v>
      </c>
      <c r="B3" s="55" t="s">
        <v>152</v>
      </c>
      <c r="C3" s="29">
        <v>-7316.2269999999971</v>
      </c>
      <c r="D3" s="29">
        <v>14</v>
      </c>
    </row>
    <row r="4" spans="1:4" x14ac:dyDescent="0.25">
      <c r="A4" s="55" t="s">
        <v>82</v>
      </c>
      <c r="B4" s="55" t="s">
        <v>159</v>
      </c>
      <c r="C4" s="29">
        <v>295354.56700000016</v>
      </c>
      <c r="D4" s="29">
        <v>7</v>
      </c>
    </row>
    <row r="5" spans="1:4" x14ac:dyDescent="0.25">
      <c r="A5" s="55" t="s">
        <v>87</v>
      </c>
      <c r="B5" s="55" t="s">
        <v>165</v>
      </c>
      <c r="C5" s="29">
        <v>4582.8213000000005</v>
      </c>
      <c r="D5" s="29">
        <v>4</v>
      </c>
    </row>
    <row r="6" spans="1:4" x14ac:dyDescent="0.25">
      <c r="A6" s="55" t="s">
        <v>88</v>
      </c>
      <c r="B6" s="55" t="s">
        <v>166</v>
      </c>
      <c r="C6" s="29">
        <v>-1702.9037000000033</v>
      </c>
      <c r="D6" s="29">
        <v>10</v>
      </c>
    </row>
    <row r="7" spans="1:4" x14ac:dyDescent="0.25">
      <c r="A7" s="55" t="s">
        <v>98</v>
      </c>
      <c r="B7" s="55" t="s">
        <v>175</v>
      </c>
      <c r="C7" s="29">
        <v>159086.85119999998</v>
      </c>
      <c r="D7" s="29">
        <v>8</v>
      </c>
    </row>
    <row r="8" spans="1:4" x14ac:dyDescent="0.25">
      <c r="A8" s="55" t="s">
        <v>105</v>
      </c>
      <c r="B8" s="55" t="s">
        <v>181</v>
      </c>
      <c r="C8" s="29">
        <v>20807.423200000005</v>
      </c>
      <c r="D8" s="29">
        <v>9</v>
      </c>
    </row>
    <row r="9" spans="1:4" x14ac:dyDescent="0.25">
      <c r="A9" s="55" t="s">
        <v>106</v>
      </c>
      <c r="B9" s="55" t="s">
        <v>182</v>
      </c>
      <c r="C9" s="29">
        <v>27663.537699999997</v>
      </c>
      <c r="D9" s="29">
        <v>5</v>
      </c>
    </row>
    <row r="10" spans="1:4" x14ac:dyDescent="0.25">
      <c r="A10" s="55" t="s">
        <v>80</v>
      </c>
      <c r="B10" s="55" t="s">
        <v>157</v>
      </c>
      <c r="C10" s="29">
        <v>21491.547100000003</v>
      </c>
      <c r="D10" s="29">
        <v>13</v>
      </c>
    </row>
    <row r="11" spans="1:4" x14ac:dyDescent="0.25">
      <c r="A11" s="55" t="s">
        <v>85</v>
      </c>
      <c r="B11" s="55" t="s">
        <v>163</v>
      </c>
      <c r="C11" s="29">
        <v>-4315.8100000000004</v>
      </c>
      <c r="D11" s="29">
        <v>7</v>
      </c>
    </row>
    <row r="12" spans="1:4" x14ac:dyDescent="0.25">
      <c r="A12" s="55" t="s">
        <v>89</v>
      </c>
      <c r="B12" s="55" t="s">
        <v>167</v>
      </c>
      <c r="C12" s="29">
        <v>18069.899799999999</v>
      </c>
      <c r="D12" s="29">
        <v>4</v>
      </c>
    </row>
    <row r="13" spans="1:4" x14ac:dyDescent="0.25">
      <c r="A13" s="55" t="s">
        <v>91</v>
      </c>
      <c r="B13" s="55" t="s">
        <v>169</v>
      </c>
      <c r="C13" s="29">
        <v>17757.158500000001</v>
      </c>
      <c r="D13" s="29">
        <v>13</v>
      </c>
    </row>
    <row r="14" spans="1:4" x14ac:dyDescent="0.25">
      <c r="A14" s="55" t="s">
        <v>92</v>
      </c>
      <c r="B14" s="55" t="s">
        <v>195</v>
      </c>
      <c r="C14" s="29">
        <v>16602.841700000001</v>
      </c>
      <c r="D14" s="29">
        <v>8</v>
      </c>
    </row>
    <row r="15" spans="1:4" x14ac:dyDescent="0.25">
      <c r="A15" s="55" t="s">
        <v>97</v>
      </c>
      <c r="B15" s="55" t="s">
        <v>174</v>
      </c>
      <c r="C15" s="29">
        <v>137416.12699999998</v>
      </c>
      <c r="D15" s="29">
        <v>14</v>
      </c>
    </row>
    <row r="16" spans="1:4" x14ac:dyDescent="0.25">
      <c r="A16" s="55" t="s">
        <v>108</v>
      </c>
      <c r="B16" s="55" t="s">
        <v>184</v>
      </c>
      <c r="C16" s="29">
        <v>80133.946799999991</v>
      </c>
      <c r="D16" s="29">
        <v>7</v>
      </c>
    </row>
    <row r="17" spans="1:4" x14ac:dyDescent="0.25">
      <c r="A17" s="55" t="s">
        <v>111</v>
      </c>
      <c r="B17" s="55" t="s">
        <v>187</v>
      </c>
      <c r="C17" s="29">
        <v>2787.9644999999996</v>
      </c>
      <c r="D17" s="29">
        <v>4</v>
      </c>
    </row>
    <row r="18" spans="1:4" x14ac:dyDescent="0.25">
      <c r="A18" s="55" t="s">
        <v>116</v>
      </c>
      <c r="B18" s="55" t="s">
        <v>191</v>
      </c>
      <c r="C18" s="29">
        <v>4059.5144999999989</v>
      </c>
      <c r="D18" s="29">
        <v>7</v>
      </c>
    </row>
    <row r="19" spans="1:4" x14ac:dyDescent="0.25">
      <c r="A19" s="55" t="s">
        <v>118</v>
      </c>
      <c r="B19" s="55" t="s">
        <v>193</v>
      </c>
      <c r="C19" s="29">
        <v>11213.306000000002</v>
      </c>
      <c r="D19" s="29">
        <v>9</v>
      </c>
    </row>
    <row r="20" spans="1:4" x14ac:dyDescent="0.25">
      <c r="A20" s="55" t="s">
        <v>76</v>
      </c>
      <c r="B20" s="55" t="s">
        <v>154</v>
      </c>
      <c r="C20" s="29">
        <v>57814.576000000001</v>
      </c>
      <c r="D20" s="29">
        <v>8</v>
      </c>
    </row>
    <row r="21" spans="1:4" x14ac:dyDescent="0.25">
      <c r="A21" s="55" t="s">
        <v>99</v>
      </c>
      <c r="B21" s="55" t="s">
        <v>227</v>
      </c>
      <c r="C21" s="29">
        <v>7720.2998000000016</v>
      </c>
      <c r="D21" s="29">
        <v>14</v>
      </c>
    </row>
    <row r="22" spans="1:4" x14ac:dyDescent="0.25">
      <c r="A22" s="55" t="s">
        <v>102</v>
      </c>
      <c r="B22" s="55" t="s">
        <v>228</v>
      </c>
      <c r="C22" s="29">
        <v>-59707.228099999993</v>
      </c>
      <c r="D22" s="29">
        <v>6</v>
      </c>
    </row>
    <row r="23" spans="1:4" x14ac:dyDescent="0.25">
      <c r="A23" s="55" t="s">
        <v>70</v>
      </c>
      <c r="B23" s="55" t="s">
        <v>148</v>
      </c>
      <c r="C23" s="29">
        <v>503.70330000000013</v>
      </c>
      <c r="D23" s="29">
        <v>9</v>
      </c>
    </row>
    <row r="24" spans="1:4" x14ac:dyDescent="0.25">
      <c r="A24" s="55" t="s">
        <v>71</v>
      </c>
      <c r="B24" s="55" t="s">
        <v>149</v>
      </c>
      <c r="C24" s="29">
        <v>18368.545199999993</v>
      </c>
      <c r="D24" s="29">
        <v>6</v>
      </c>
    </row>
    <row r="25" spans="1:4" x14ac:dyDescent="0.25">
      <c r="A25" s="55" t="s">
        <v>73</v>
      </c>
      <c r="B25" s="55" t="s">
        <v>151</v>
      </c>
      <c r="C25" s="29">
        <v>2468.6436999999996</v>
      </c>
      <c r="D25" s="29">
        <v>8</v>
      </c>
    </row>
    <row r="26" spans="1:4" x14ac:dyDescent="0.25">
      <c r="A26" s="55" t="s">
        <v>75</v>
      </c>
      <c r="B26" s="55" t="s">
        <v>153</v>
      </c>
      <c r="C26" s="29">
        <v>-28.848200000000531</v>
      </c>
      <c r="D26" s="29">
        <v>14</v>
      </c>
    </row>
    <row r="27" spans="1:4" x14ac:dyDescent="0.25">
      <c r="A27" s="55" t="s">
        <v>86</v>
      </c>
      <c r="B27" s="55" t="s">
        <v>164</v>
      </c>
      <c r="C27" s="29">
        <v>4554.5411999999997</v>
      </c>
      <c r="D27" s="29">
        <v>7</v>
      </c>
    </row>
    <row r="28" spans="1:4" x14ac:dyDescent="0.25">
      <c r="A28" s="55" t="s">
        <v>93</v>
      </c>
      <c r="B28" s="55" t="s">
        <v>229</v>
      </c>
      <c r="C28" s="29">
        <v>-2966.3657000000003</v>
      </c>
      <c r="D28" s="29">
        <v>5</v>
      </c>
    </row>
    <row r="29" spans="1:4" x14ac:dyDescent="0.25">
      <c r="A29" s="55" t="s">
        <v>95</v>
      </c>
      <c r="B29" s="55" t="s">
        <v>171</v>
      </c>
      <c r="C29" s="29">
        <v>77529.954200000022</v>
      </c>
      <c r="D29" s="29">
        <v>11</v>
      </c>
    </row>
    <row r="30" spans="1:4" x14ac:dyDescent="0.25">
      <c r="A30" s="55" t="s">
        <v>101</v>
      </c>
      <c r="B30" s="55" t="s">
        <v>178</v>
      </c>
      <c r="C30" s="29">
        <v>27919.901000000009</v>
      </c>
      <c r="D30" s="29">
        <v>9</v>
      </c>
    </row>
    <row r="31" spans="1:4" x14ac:dyDescent="0.25">
      <c r="A31" s="55" t="s">
        <v>103</v>
      </c>
      <c r="B31" s="55" t="s">
        <v>199</v>
      </c>
      <c r="C31" s="29">
        <v>11453.263500000001</v>
      </c>
      <c r="D31" s="29">
        <v>5</v>
      </c>
    </row>
    <row r="32" spans="1:4" x14ac:dyDescent="0.25">
      <c r="A32" s="55" t="s">
        <v>113</v>
      </c>
      <c r="B32" s="55" t="s">
        <v>214</v>
      </c>
      <c r="C32" s="29">
        <v>18613.191000000003</v>
      </c>
      <c r="D32" s="29">
        <v>5</v>
      </c>
    </row>
    <row r="33" spans="1:4" x14ac:dyDescent="0.25">
      <c r="A33" s="55" t="s">
        <v>114</v>
      </c>
      <c r="B33" s="55" t="s">
        <v>189</v>
      </c>
      <c r="C33" s="29">
        <v>7369.4440000000004</v>
      </c>
      <c r="D33" s="29">
        <v>2</v>
      </c>
    </row>
    <row r="34" spans="1:4" x14ac:dyDescent="0.25">
      <c r="A34" s="55" t="s">
        <v>119</v>
      </c>
      <c r="B34" s="55" t="s">
        <v>194</v>
      </c>
      <c r="C34" s="29">
        <v>6274.0754999999999</v>
      </c>
      <c r="D34" s="29">
        <v>12</v>
      </c>
    </row>
    <row r="35" spans="1:4" x14ac:dyDescent="0.25">
      <c r="A35" s="55" t="s">
        <v>65</v>
      </c>
      <c r="B35" s="55" t="s">
        <v>145</v>
      </c>
      <c r="C35" s="29">
        <v>7840.5255000000006</v>
      </c>
      <c r="D35" s="29">
        <v>7</v>
      </c>
    </row>
    <row r="36" spans="1:4" x14ac:dyDescent="0.25">
      <c r="A36" s="55" t="s">
        <v>68</v>
      </c>
      <c r="B36" s="55" t="s">
        <v>147</v>
      </c>
      <c r="C36" s="29">
        <v>20023.922499999997</v>
      </c>
      <c r="D36" s="29">
        <v>9</v>
      </c>
    </row>
    <row r="37" spans="1:4" x14ac:dyDescent="0.25">
      <c r="A37" s="55" t="s">
        <v>72</v>
      </c>
      <c r="B37" s="55" t="s">
        <v>150</v>
      </c>
      <c r="C37" s="29">
        <v>31023.957800000004</v>
      </c>
      <c r="D37" s="29">
        <v>12</v>
      </c>
    </row>
    <row r="38" spans="1:4" x14ac:dyDescent="0.25">
      <c r="A38" s="55" t="s">
        <v>77</v>
      </c>
      <c r="B38" s="55" t="s">
        <v>155</v>
      </c>
      <c r="C38" s="29">
        <v>61677.276200000022</v>
      </c>
      <c r="D38" s="29">
        <v>14</v>
      </c>
    </row>
    <row r="39" spans="1:4" x14ac:dyDescent="0.25">
      <c r="A39" s="55" t="s">
        <v>81</v>
      </c>
      <c r="B39" s="55" t="s">
        <v>158</v>
      </c>
      <c r="C39" s="29">
        <v>34935.616600000016</v>
      </c>
      <c r="D39" s="29">
        <v>18</v>
      </c>
    </row>
    <row r="40" spans="1:4" x14ac:dyDescent="0.25">
      <c r="A40" s="55" t="s">
        <v>84</v>
      </c>
      <c r="B40" s="55" t="s">
        <v>162</v>
      </c>
      <c r="C40" s="29">
        <v>13610.466999999999</v>
      </c>
      <c r="D40" s="29">
        <v>11</v>
      </c>
    </row>
    <row r="41" spans="1:4" x14ac:dyDescent="0.25">
      <c r="A41" s="55" t="s">
        <v>96</v>
      </c>
      <c r="B41" s="55" t="s">
        <v>198</v>
      </c>
      <c r="C41" s="29">
        <v>8794.3636999999999</v>
      </c>
      <c r="D41" s="29">
        <v>6</v>
      </c>
    </row>
    <row r="42" spans="1:4" x14ac:dyDescent="0.25">
      <c r="A42" s="55" t="s">
        <v>202</v>
      </c>
      <c r="B42" s="55" t="s">
        <v>172</v>
      </c>
      <c r="C42" s="29">
        <v>13039.3776</v>
      </c>
      <c r="D42" s="29">
        <v>9</v>
      </c>
    </row>
    <row r="43" spans="1:4" x14ac:dyDescent="0.25">
      <c r="A43" s="55" t="s">
        <v>100</v>
      </c>
      <c r="B43" s="55" t="s">
        <v>177</v>
      </c>
      <c r="C43" s="29">
        <v>50206.008000000023</v>
      </c>
      <c r="D43" s="29">
        <v>10</v>
      </c>
    </row>
    <row r="44" spans="1:4" x14ac:dyDescent="0.25">
      <c r="A44" s="55" t="s">
        <v>104</v>
      </c>
      <c r="B44" s="55" t="s">
        <v>180</v>
      </c>
      <c r="C44" s="29">
        <v>34608.201900000007</v>
      </c>
      <c r="D44" s="29">
        <v>9</v>
      </c>
    </row>
    <row r="45" spans="1:4" x14ac:dyDescent="0.25">
      <c r="A45" s="55" t="s">
        <v>107</v>
      </c>
      <c r="B45" s="55" t="s">
        <v>183</v>
      </c>
      <c r="C45" s="29">
        <v>26328.555500000002</v>
      </c>
      <c r="D45" s="29">
        <v>15</v>
      </c>
    </row>
    <row r="46" spans="1:4" x14ac:dyDescent="0.25">
      <c r="A46" s="55" t="s">
        <v>109</v>
      </c>
      <c r="B46" s="55" t="s">
        <v>185</v>
      </c>
      <c r="C46" s="29">
        <v>1230.1943999999967</v>
      </c>
      <c r="D46" s="29">
        <v>6</v>
      </c>
    </row>
    <row r="47" spans="1:4" x14ac:dyDescent="0.25">
      <c r="A47" s="55" t="s">
        <v>112</v>
      </c>
      <c r="B47" s="55" t="s">
        <v>188</v>
      </c>
      <c r="C47" s="29">
        <v>22095.378900000003</v>
      </c>
      <c r="D47" s="29">
        <v>14</v>
      </c>
    </row>
    <row r="48" spans="1:4" x14ac:dyDescent="0.25">
      <c r="A48" s="55" t="s">
        <v>67</v>
      </c>
      <c r="B48" s="55" t="s">
        <v>146</v>
      </c>
      <c r="C48" s="29">
        <v>67108.941000000006</v>
      </c>
      <c r="D48" s="29">
        <v>8</v>
      </c>
    </row>
    <row r="49" spans="1:4" x14ac:dyDescent="0.25">
      <c r="A49" s="55" t="s">
        <v>78</v>
      </c>
      <c r="B49" s="55" t="s">
        <v>156</v>
      </c>
      <c r="C49" s="29">
        <v>189316.45409999997</v>
      </c>
      <c r="D49" s="29">
        <v>9</v>
      </c>
    </row>
    <row r="50" spans="1:4" x14ac:dyDescent="0.25">
      <c r="A50" s="55" t="s">
        <v>83</v>
      </c>
      <c r="B50" s="55" t="s">
        <v>160</v>
      </c>
      <c r="C50" s="29">
        <v>42656.712200000002</v>
      </c>
      <c r="D50" s="29">
        <v>16</v>
      </c>
    </row>
    <row r="51" spans="1:4" x14ac:dyDescent="0.25">
      <c r="A51" s="55" t="s">
        <v>90</v>
      </c>
      <c r="B51" s="55" t="s">
        <v>168</v>
      </c>
      <c r="C51" s="29">
        <v>-533.10979999999995</v>
      </c>
      <c r="D51" s="29">
        <v>3</v>
      </c>
    </row>
    <row r="52" spans="1:4" x14ac:dyDescent="0.25">
      <c r="A52" s="55" t="s">
        <v>94</v>
      </c>
      <c r="B52" s="55" t="s">
        <v>197</v>
      </c>
      <c r="C52" s="29">
        <v>-15809.965899999999</v>
      </c>
      <c r="D52" s="29">
        <v>3</v>
      </c>
    </row>
    <row r="53" spans="1:4" x14ac:dyDescent="0.25">
      <c r="A53" s="55" t="s">
        <v>110</v>
      </c>
      <c r="B53" s="55" t="s">
        <v>186</v>
      </c>
      <c r="C53" s="29">
        <v>39743.979200000009</v>
      </c>
      <c r="D53" s="29">
        <v>18</v>
      </c>
    </row>
    <row r="54" spans="1:4" x14ac:dyDescent="0.25">
      <c r="A54" s="55" t="s">
        <v>115</v>
      </c>
      <c r="B54" s="55" t="s">
        <v>230</v>
      </c>
      <c r="C54" s="29">
        <v>60490.944600000017</v>
      </c>
      <c r="D54" s="29">
        <v>7</v>
      </c>
    </row>
    <row r="55" spans="1:4" x14ac:dyDescent="0.25">
      <c r="A55" s="55" t="s">
        <v>117</v>
      </c>
      <c r="B55" s="55" t="s">
        <v>192</v>
      </c>
      <c r="C55" s="29">
        <v>14417.5802</v>
      </c>
      <c r="D55" s="29">
        <v>9</v>
      </c>
    </row>
    <row r="56" spans="1:4" x14ac:dyDescent="0.25">
      <c r="A56" s="55" t="s">
        <v>201</v>
      </c>
      <c r="B56" s="55" t="s">
        <v>161</v>
      </c>
      <c r="C56" s="29">
        <v>5090.7269999999999</v>
      </c>
      <c r="D56" s="29">
        <v>3</v>
      </c>
    </row>
    <row r="57" spans="1:4" x14ac:dyDescent="0.25">
      <c r="A57" s="55" t="s">
        <v>124</v>
      </c>
      <c r="B57" s="55" t="s">
        <v>170</v>
      </c>
      <c r="C57" s="29">
        <v>53797.260200000033</v>
      </c>
      <c r="D57" s="29">
        <v>26</v>
      </c>
    </row>
    <row r="58" spans="1:4" x14ac:dyDescent="0.25">
      <c r="A58" s="55" t="s">
        <v>125</v>
      </c>
      <c r="B58" s="55" t="s">
        <v>173</v>
      </c>
      <c r="C58" s="29">
        <v>8474.07</v>
      </c>
      <c r="D58" s="29">
        <v>7</v>
      </c>
    </row>
    <row r="59" spans="1:4" x14ac:dyDescent="0.25">
      <c r="A59" s="57" t="s">
        <v>217</v>
      </c>
      <c r="B59" s="57" t="s">
        <v>200</v>
      </c>
      <c r="C59" s="56">
        <v>1688364.9321999999</v>
      </c>
      <c r="D59" s="56">
        <v>520</v>
      </c>
    </row>
    <row r="60" spans="1:4" x14ac:dyDescent="0.25">
      <c r="A60" s="33"/>
      <c r="B60" s="33"/>
      <c r="C60" s="33"/>
      <c r="D60" s="33"/>
    </row>
    <row r="61" spans="1:4" x14ac:dyDescent="0.25">
      <c r="A61" s="33"/>
      <c r="B61" s="33"/>
      <c r="C61" s="33"/>
      <c r="D61" s="33"/>
    </row>
    <row r="62" spans="1:4" x14ac:dyDescent="0.25">
      <c r="A62" s="33"/>
      <c r="B62" s="33"/>
      <c r="C62" s="33"/>
      <c r="D62" s="33"/>
    </row>
    <row r="63" spans="1:4" x14ac:dyDescent="0.25">
      <c r="A63" s="33"/>
      <c r="B63" s="33"/>
      <c r="C63" s="33"/>
      <c r="D63" s="33"/>
    </row>
    <row r="64" spans="1:4" x14ac:dyDescent="0.25">
      <c r="A64" s="33"/>
      <c r="B64" s="33"/>
      <c r="C64" s="33"/>
      <c r="D64" s="33"/>
    </row>
    <row r="65" spans="1:4" x14ac:dyDescent="0.25">
      <c r="A65" s="30"/>
      <c r="B65" s="30"/>
      <c r="C65" s="30"/>
      <c r="D65" s="3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21952-BED4-490B-9AFA-AEF98C72699A}">
  <dimension ref="A1:I66"/>
  <sheetViews>
    <sheetView workbookViewId="0"/>
  </sheetViews>
  <sheetFormatPr baseColWidth="10" defaultRowHeight="15" x14ac:dyDescent="0.25"/>
  <cols>
    <col min="1" max="1" width="17.85546875" customWidth="1"/>
    <col min="2" max="2" width="46.42578125" style="35" bestFit="1" customWidth="1"/>
    <col min="3" max="3" width="50.7109375" style="35" bestFit="1" customWidth="1"/>
    <col min="4" max="4" width="28.28515625" style="35" bestFit="1" customWidth="1"/>
    <col min="5" max="5" width="32.28515625" style="35" bestFit="1" customWidth="1"/>
    <col min="6" max="6" width="38.140625" style="35" bestFit="1" customWidth="1"/>
    <col min="7" max="7" width="50.7109375" style="35" bestFit="1" customWidth="1"/>
    <col min="8" max="8" width="28.28515625" style="35" bestFit="1" customWidth="1"/>
    <col min="9" max="9" width="32.28515625" style="35" bestFit="1" customWidth="1"/>
  </cols>
  <sheetData>
    <row r="1" spans="1:9" x14ac:dyDescent="0.25">
      <c r="A1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</row>
    <row r="2" spans="1:9" x14ac:dyDescent="0.25">
      <c r="A2" s="56"/>
      <c r="B2" s="30" t="s">
        <v>203</v>
      </c>
      <c r="C2" s="30" t="s">
        <v>204</v>
      </c>
      <c r="D2" s="30" t="s">
        <v>205</v>
      </c>
      <c r="E2" s="30" t="s">
        <v>206</v>
      </c>
      <c r="F2" s="30" t="s">
        <v>207</v>
      </c>
      <c r="G2" s="30" t="s">
        <v>208</v>
      </c>
      <c r="H2" s="30" t="s">
        <v>209</v>
      </c>
      <c r="I2" s="30" t="s">
        <v>210</v>
      </c>
    </row>
    <row r="3" spans="1:9" x14ac:dyDescent="0.25">
      <c r="A3" s="56" t="s">
        <v>231</v>
      </c>
      <c r="B3" s="30" t="s">
        <v>216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</row>
    <row r="4" spans="1:9" x14ac:dyDescent="0.25">
      <c r="A4" s="55" t="s">
        <v>63</v>
      </c>
      <c r="B4" s="33">
        <v>2530.5540000000001</v>
      </c>
      <c r="C4" s="33">
        <v>1464.8152</v>
      </c>
      <c r="D4" s="33">
        <v>8635.8372999999992</v>
      </c>
      <c r="E4" s="33">
        <v>-777.77779999999996</v>
      </c>
      <c r="F4" s="33">
        <v>-121483.4161</v>
      </c>
      <c r="G4" s="33">
        <v>14209.261999999997</v>
      </c>
      <c r="H4" s="33">
        <v>11810.179000000002</v>
      </c>
      <c r="I4" s="33">
        <v>227.7782</v>
      </c>
    </row>
    <row r="5" spans="1:9" x14ac:dyDescent="0.25">
      <c r="A5" s="55" t="s">
        <v>74</v>
      </c>
      <c r="B5" s="33">
        <v>-1824.0741999999998</v>
      </c>
      <c r="C5" s="33">
        <v>-2738.7296000000001</v>
      </c>
      <c r="D5" s="33">
        <v>8.7109000000000378</v>
      </c>
      <c r="E5" s="33">
        <v>-156.48149999999998</v>
      </c>
      <c r="F5" s="33">
        <v>-7496.3939000000009</v>
      </c>
      <c r="G5" s="33">
        <v>4075.9252999999999</v>
      </c>
      <c r="H5" s="33">
        <v>361.11099999999999</v>
      </c>
      <c r="I5" s="33">
        <v>453.70499999999998</v>
      </c>
    </row>
    <row r="6" spans="1:9" x14ac:dyDescent="0.25">
      <c r="A6" s="55" t="s">
        <v>82</v>
      </c>
      <c r="B6" s="33">
        <v>-5.5556999999999999</v>
      </c>
      <c r="C6" s="33">
        <v>5026.9796000000006</v>
      </c>
      <c r="D6" s="33">
        <v>331888.5561000001</v>
      </c>
      <c r="E6" s="33">
        <v>7476.8553000000002</v>
      </c>
      <c r="F6" s="33">
        <v>-49916.546700000006</v>
      </c>
      <c r="G6" s="33">
        <v>331.48149999999998</v>
      </c>
      <c r="H6" s="33">
        <v>390.75839999999994</v>
      </c>
      <c r="I6" s="33">
        <v>162.0385</v>
      </c>
    </row>
    <row r="7" spans="1:9" x14ac:dyDescent="0.25">
      <c r="A7" s="55" t="s">
        <v>87</v>
      </c>
      <c r="B7" s="33">
        <v>1607.4059999999999</v>
      </c>
      <c r="C7" s="33"/>
      <c r="D7" s="33">
        <v>201.72300000000001</v>
      </c>
      <c r="E7" s="33"/>
      <c r="F7" s="33">
        <v>-1794.8275999999998</v>
      </c>
      <c r="G7" s="33">
        <v>4568.5199000000002</v>
      </c>
      <c r="H7" s="33"/>
      <c r="I7" s="33"/>
    </row>
    <row r="8" spans="1:9" x14ac:dyDescent="0.25">
      <c r="A8" s="55" t="s">
        <v>88</v>
      </c>
      <c r="B8" s="33">
        <v>-7.4074</v>
      </c>
      <c r="C8" s="33">
        <v>-74.361400000000003</v>
      </c>
      <c r="D8" s="33">
        <v>-427.86740000000015</v>
      </c>
      <c r="E8" s="33"/>
      <c r="F8" s="33">
        <v>-7654.3807999999972</v>
      </c>
      <c r="G8" s="33">
        <v>3489.8179</v>
      </c>
      <c r="H8" s="33">
        <v>-80.555599999999998</v>
      </c>
      <c r="I8" s="33">
        <v>3051.8510000000001</v>
      </c>
    </row>
    <row r="9" spans="1:9" x14ac:dyDescent="0.25">
      <c r="A9" s="55" t="s">
        <v>98</v>
      </c>
      <c r="B9" s="33"/>
      <c r="C9" s="33"/>
      <c r="D9" s="33">
        <v>1590.5170000000001</v>
      </c>
      <c r="E9" s="33"/>
      <c r="F9" s="33">
        <v>39902.8413</v>
      </c>
      <c r="G9" s="33">
        <v>117593.49290000001</v>
      </c>
      <c r="H9" s="33"/>
      <c r="I9" s="33"/>
    </row>
    <row r="10" spans="1:9" x14ac:dyDescent="0.25">
      <c r="A10" s="55" t="s">
        <v>105</v>
      </c>
      <c r="B10" s="33"/>
      <c r="C10" s="33"/>
      <c r="D10" s="33">
        <v>72.221999999999994</v>
      </c>
      <c r="E10" s="33"/>
      <c r="F10" s="33"/>
      <c r="G10" s="33">
        <v>18757.423200000001</v>
      </c>
      <c r="H10" s="33">
        <v>955.55600000000004</v>
      </c>
      <c r="I10" s="33">
        <v>1022.222</v>
      </c>
    </row>
    <row r="11" spans="1:9" x14ac:dyDescent="0.25">
      <c r="A11" s="55" t="s">
        <v>106</v>
      </c>
      <c r="B11" s="33"/>
      <c r="C11" s="33">
        <v>-225</v>
      </c>
      <c r="D11" s="33">
        <v>-35.440599999999996</v>
      </c>
      <c r="E11" s="33"/>
      <c r="F11" s="33">
        <v>29144.34889999999</v>
      </c>
      <c r="G11" s="33">
        <v>-1211.1113</v>
      </c>
      <c r="H11" s="33"/>
      <c r="I11" s="33">
        <v>-9.2592999999999996</v>
      </c>
    </row>
    <row r="12" spans="1:9" x14ac:dyDescent="0.25">
      <c r="A12" s="55" t="s">
        <v>80</v>
      </c>
      <c r="B12" s="33"/>
      <c r="C12" s="33">
        <v>725</v>
      </c>
      <c r="D12" s="33">
        <v>618.81719999999996</v>
      </c>
      <c r="E12" s="33">
        <v>-53.703699999999998</v>
      </c>
      <c r="F12" s="33">
        <v>9863.4628999999986</v>
      </c>
      <c r="G12" s="33">
        <v>9317.6005999999998</v>
      </c>
      <c r="H12" s="33"/>
      <c r="I12" s="33">
        <v>1020.3701</v>
      </c>
    </row>
    <row r="13" spans="1:9" x14ac:dyDescent="0.25">
      <c r="A13" s="55" t="s">
        <v>85</v>
      </c>
      <c r="B13" s="33">
        <v>-69.444400000000002</v>
      </c>
      <c r="C13" s="33">
        <v>-141.66669999999999</v>
      </c>
      <c r="D13" s="33">
        <v>-66.666699999999992</v>
      </c>
      <c r="E13" s="33"/>
      <c r="F13" s="33">
        <v>-14775.067100000002</v>
      </c>
      <c r="G13" s="33">
        <v>9889.8119000000006</v>
      </c>
      <c r="H13" s="33"/>
      <c r="I13" s="33">
        <v>847.22299999999996</v>
      </c>
    </row>
    <row r="14" spans="1:9" x14ac:dyDescent="0.25">
      <c r="A14" s="55" t="s">
        <v>89</v>
      </c>
      <c r="B14" s="33"/>
      <c r="C14" s="33">
        <v>-250.92599999999999</v>
      </c>
      <c r="D14" s="33"/>
      <c r="E14" s="33">
        <v>-751.8519</v>
      </c>
      <c r="F14" s="33">
        <v>68.965999999999994</v>
      </c>
      <c r="G14" s="33">
        <v>19064.822799999998</v>
      </c>
      <c r="H14" s="33"/>
      <c r="I14" s="33">
        <v>-61.1111</v>
      </c>
    </row>
    <row r="15" spans="1:9" x14ac:dyDescent="0.25">
      <c r="A15" s="55" t="s">
        <v>91</v>
      </c>
      <c r="B15" s="33">
        <v>2810.183</v>
      </c>
      <c r="C15" s="33">
        <v>-112.069</v>
      </c>
      <c r="D15" s="33">
        <v>564.82000000000005</v>
      </c>
      <c r="E15" s="33">
        <v>-977.77980000000002</v>
      </c>
      <c r="F15" s="33">
        <v>11064.5967</v>
      </c>
      <c r="G15" s="33">
        <v>1929.6300999999999</v>
      </c>
      <c r="H15" s="33">
        <v>780.55549999999994</v>
      </c>
      <c r="I15" s="33">
        <v>1697.2220000000002</v>
      </c>
    </row>
    <row r="16" spans="1:9" x14ac:dyDescent="0.25">
      <c r="A16" s="55" t="s">
        <v>92</v>
      </c>
      <c r="B16" s="33"/>
      <c r="C16" s="33">
        <v>579.62959999999998</v>
      </c>
      <c r="D16" s="33">
        <v>-65.900499999999994</v>
      </c>
      <c r="E16" s="33">
        <v>587.96500000000003</v>
      </c>
      <c r="F16" s="33">
        <v>-1096.7428000000009</v>
      </c>
      <c r="G16" s="33">
        <v>98.148400000000038</v>
      </c>
      <c r="H16" s="33"/>
      <c r="I16" s="33">
        <v>16499.742000000002</v>
      </c>
    </row>
    <row r="17" spans="1:9" x14ac:dyDescent="0.25">
      <c r="A17" s="55" t="s">
        <v>97</v>
      </c>
      <c r="B17" s="33">
        <v>4111.1109999999999</v>
      </c>
      <c r="C17" s="33">
        <v>1145.3699999999999</v>
      </c>
      <c r="D17" s="33">
        <v>28560.27199999999</v>
      </c>
      <c r="E17" s="33">
        <v>564.81629999999996</v>
      </c>
      <c r="F17" s="33">
        <v>75529.702300000004</v>
      </c>
      <c r="G17" s="33">
        <v>13824.0774</v>
      </c>
      <c r="H17" s="33">
        <v>11414.814</v>
      </c>
      <c r="I17" s="33">
        <v>2265.9639999999999</v>
      </c>
    </row>
    <row r="18" spans="1:9" x14ac:dyDescent="0.25">
      <c r="A18" s="55" t="s">
        <v>108</v>
      </c>
      <c r="B18" s="33"/>
      <c r="C18" s="33"/>
      <c r="D18" s="33">
        <v>4124.067</v>
      </c>
      <c r="E18" s="33">
        <v>10096.286099999999</v>
      </c>
      <c r="F18" s="33">
        <v>18708.013299999999</v>
      </c>
      <c r="G18" s="33">
        <v>47205.580399999992</v>
      </c>
      <c r="H18" s="33"/>
      <c r="I18" s="33"/>
    </row>
    <row r="19" spans="1:9" x14ac:dyDescent="0.25">
      <c r="A19" s="55" t="s">
        <v>111</v>
      </c>
      <c r="B19" s="33"/>
      <c r="C19" s="33"/>
      <c r="D19" s="33"/>
      <c r="E19" s="33"/>
      <c r="F19" s="33"/>
      <c r="G19" s="33">
        <v>2787.9644999999996</v>
      </c>
      <c r="H19" s="33"/>
      <c r="I19" s="33"/>
    </row>
    <row r="20" spans="1:9" x14ac:dyDescent="0.25">
      <c r="A20" s="55" t="s">
        <v>116</v>
      </c>
      <c r="B20" s="33"/>
      <c r="C20" s="33"/>
      <c r="D20" s="33">
        <v>-1921.3041000000001</v>
      </c>
      <c r="E20" s="33"/>
      <c r="F20" s="33">
        <v>145.6267</v>
      </c>
      <c r="G20" s="33">
        <v>4512.0429000000004</v>
      </c>
      <c r="H20" s="33"/>
      <c r="I20" s="33">
        <v>1323.1489999999999</v>
      </c>
    </row>
    <row r="21" spans="1:9" x14ac:dyDescent="0.25">
      <c r="A21" s="55" t="s">
        <v>118</v>
      </c>
      <c r="B21" s="33">
        <v>1545.3714</v>
      </c>
      <c r="C21" s="33"/>
      <c r="D21" s="33">
        <v>-307.95919999999995</v>
      </c>
      <c r="E21" s="33">
        <v>151.85120000000001</v>
      </c>
      <c r="F21" s="33">
        <v>2288.8571000000002</v>
      </c>
      <c r="G21" s="33">
        <v>7064.8164000000006</v>
      </c>
      <c r="H21" s="33">
        <v>-1995.3718999999992</v>
      </c>
      <c r="I21" s="33">
        <v>2465.741</v>
      </c>
    </row>
    <row r="22" spans="1:9" x14ac:dyDescent="0.25">
      <c r="A22" s="55" t="s">
        <v>76</v>
      </c>
      <c r="B22" s="33"/>
      <c r="C22" s="33">
        <v>12138.889299999999</v>
      </c>
      <c r="D22" s="33">
        <v>-13.793200000000001</v>
      </c>
      <c r="E22" s="33">
        <v>-108.33329999999999</v>
      </c>
      <c r="F22" s="33">
        <v>43990.404999999999</v>
      </c>
      <c r="G22" s="33">
        <v>1181.4822000000001</v>
      </c>
      <c r="H22" s="33"/>
      <c r="I22" s="33">
        <v>625.92600000000004</v>
      </c>
    </row>
    <row r="23" spans="1:9" x14ac:dyDescent="0.25">
      <c r="A23" s="55" t="s">
        <v>99</v>
      </c>
      <c r="B23" s="33">
        <v>-163.88900000000001</v>
      </c>
      <c r="C23" s="33">
        <v>-324.3612</v>
      </c>
      <c r="D23" s="33">
        <v>1736.8409999999999</v>
      </c>
      <c r="E23" s="33">
        <v>970.37430000000006</v>
      </c>
      <c r="F23" s="33">
        <v>3.1906999999996515</v>
      </c>
      <c r="G23" s="33">
        <v>1843.5176000000008</v>
      </c>
      <c r="H23" s="33">
        <v>313.89139999999998</v>
      </c>
      <c r="I23" s="33">
        <v>3340.7350000000006</v>
      </c>
    </row>
    <row r="24" spans="1:9" x14ac:dyDescent="0.25">
      <c r="A24" s="55" t="s">
        <v>102</v>
      </c>
      <c r="B24" s="33"/>
      <c r="C24" s="33"/>
      <c r="D24" s="33">
        <v>-629.62969999999996</v>
      </c>
      <c r="E24" s="33"/>
      <c r="F24" s="33">
        <v>-26484.077599999997</v>
      </c>
      <c r="G24" s="33">
        <v>65.740999999999985</v>
      </c>
      <c r="H24" s="33"/>
      <c r="I24" s="33">
        <v>-32659.261800000004</v>
      </c>
    </row>
    <row r="25" spans="1:9" x14ac:dyDescent="0.25">
      <c r="A25" s="55" t="s">
        <v>70</v>
      </c>
      <c r="B25" s="33">
        <v>-229.62959999999998</v>
      </c>
      <c r="C25" s="33"/>
      <c r="D25" s="33"/>
      <c r="E25" s="33"/>
      <c r="F25" s="33">
        <v>-193.51850000000002</v>
      </c>
      <c r="G25" s="33">
        <v>1341.6662999999999</v>
      </c>
      <c r="H25" s="33">
        <v>-414.81490000000002</v>
      </c>
      <c r="I25" s="33"/>
    </row>
    <row r="26" spans="1:9" x14ac:dyDescent="0.25">
      <c r="A26" s="55" t="s">
        <v>71</v>
      </c>
      <c r="B26" s="33">
        <v>4555.5519999999997</v>
      </c>
      <c r="C26" s="33"/>
      <c r="D26" s="33">
        <v>2400</v>
      </c>
      <c r="E26" s="33">
        <v>1940.7440000000001</v>
      </c>
      <c r="F26" s="33">
        <v>3189.8149999999996</v>
      </c>
      <c r="G26" s="33">
        <v>784.27219999999943</v>
      </c>
      <c r="H26" s="33">
        <v>803.71699999999998</v>
      </c>
      <c r="I26" s="33">
        <v>4694.4449999999997</v>
      </c>
    </row>
    <row r="27" spans="1:9" x14ac:dyDescent="0.25">
      <c r="A27" s="55" t="s">
        <v>73</v>
      </c>
      <c r="B27" s="33"/>
      <c r="C27" s="33">
        <v>-78.703699999999998</v>
      </c>
      <c r="D27" s="33">
        <v>780.29759999999987</v>
      </c>
      <c r="E27" s="33"/>
      <c r="F27" s="33">
        <v>-91.283299999999983</v>
      </c>
      <c r="G27" s="33">
        <v>414.81509999999992</v>
      </c>
      <c r="H27" s="33"/>
      <c r="I27" s="33">
        <v>1443.518</v>
      </c>
    </row>
    <row r="28" spans="1:9" x14ac:dyDescent="0.25">
      <c r="A28" s="55" t="s">
        <v>75</v>
      </c>
      <c r="B28" s="33"/>
      <c r="C28" s="33"/>
      <c r="D28" s="33">
        <v>236.18809999999999</v>
      </c>
      <c r="E28" s="33"/>
      <c r="F28" s="33">
        <v>-3846.5203000000006</v>
      </c>
      <c r="G28" s="33">
        <v>4030.5580999999997</v>
      </c>
      <c r="H28" s="33">
        <v>-392.5926</v>
      </c>
      <c r="I28" s="33">
        <v>-56.481499999999997</v>
      </c>
    </row>
    <row r="29" spans="1:9" x14ac:dyDescent="0.25">
      <c r="A29" s="55" t="s">
        <v>86</v>
      </c>
      <c r="B29" s="33">
        <v>430.55590000000007</v>
      </c>
      <c r="C29" s="33"/>
      <c r="D29" s="33">
        <v>1010.1903000000001</v>
      </c>
      <c r="E29" s="33">
        <v>462.96350000000001</v>
      </c>
      <c r="F29" s="33">
        <v>1759.1642999999999</v>
      </c>
      <c r="G29" s="33">
        <v>891.66719999999998</v>
      </c>
      <c r="H29" s="33"/>
      <c r="I29" s="33"/>
    </row>
    <row r="30" spans="1:9" x14ac:dyDescent="0.25">
      <c r="A30" s="55" t="s">
        <v>93</v>
      </c>
      <c r="B30" s="33">
        <v>-1700.001</v>
      </c>
      <c r="C30" s="33"/>
      <c r="D30" s="33">
        <v>1748.2659999999998</v>
      </c>
      <c r="E30" s="33">
        <v>303.70400000000001</v>
      </c>
      <c r="F30" s="33">
        <v>-3810.0016999999998</v>
      </c>
      <c r="G30" s="33">
        <v>491.66699999999997</v>
      </c>
      <c r="H30" s="33"/>
      <c r="I30" s="33"/>
    </row>
    <row r="31" spans="1:9" x14ac:dyDescent="0.25">
      <c r="A31" s="55" t="s">
        <v>95</v>
      </c>
      <c r="B31" s="33">
        <v>25124.994999999999</v>
      </c>
      <c r="C31" s="33"/>
      <c r="D31" s="33">
        <v>-221.80709999999999</v>
      </c>
      <c r="E31" s="33">
        <v>8146.2946999999995</v>
      </c>
      <c r="F31" s="33">
        <v>12978.611499999999</v>
      </c>
      <c r="G31" s="33">
        <v>23997.229800000005</v>
      </c>
      <c r="H31" s="33">
        <v>7504.6302999999998</v>
      </c>
      <c r="I31" s="33"/>
    </row>
    <row r="32" spans="1:9" x14ac:dyDescent="0.25">
      <c r="A32" s="55" t="s">
        <v>101</v>
      </c>
      <c r="B32" s="33"/>
      <c r="C32" s="33"/>
      <c r="D32" s="33">
        <v>-251.75819999999999</v>
      </c>
      <c r="E32" s="33"/>
      <c r="F32" s="33">
        <v>15496.667299999997</v>
      </c>
      <c r="G32" s="33">
        <v>4480.5569000000005</v>
      </c>
      <c r="H32" s="33">
        <v>6534.2589999999991</v>
      </c>
      <c r="I32" s="33">
        <v>1660.1759999999999</v>
      </c>
    </row>
    <row r="33" spans="1:9" x14ac:dyDescent="0.25">
      <c r="A33" s="55" t="s">
        <v>103</v>
      </c>
      <c r="B33" s="33">
        <v>236.11</v>
      </c>
      <c r="C33" s="33"/>
      <c r="D33" s="33">
        <v>7618.1130000000003</v>
      </c>
      <c r="E33" s="33">
        <v>759.26</v>
      </c>
      <c r="F33" s="33">
        <v>-1780.5866000000001</v>
      </c>
      <c r="G33" s="33">
        <v>4620.3670999999995</v>
      </c>
      <c r="H33" s="33"/>
      <c r="I33" s="33"/>
    </row>
    <row r="34" spans="1:9" x14ac:dyDescent="0.25">
      <c r="A34" s="55" t="s">
        <v>113</v>
      </c>
      <c r="B34" s="33">
        <v>-170.37</v>
      </c>
      <c r="C34" s="33"/>
      <c r="D34" s="33"/>
      <c r="E34" s="33"/>
      <c r="F34" s="33">
        <v>3802.5559000000003</v>
      </c>
      <c r="G34" s="33">
        <v>12562.0391</v>
      </c>
      <c r="H34" s="33"/>
      <c r="I34" s="33">
        <v>2418.9659999999999</v>
      </c>
    </row>
    <row r="35" spans="1:9" x14ac:dyDescent="0.25">
      <c r="A35" s="55" t="s">
        <v>114</v>
      </c>
      <c r="B35" s="33"/>
      <c r="C35" s="33"/>
      <c r="D35" s="33"/>
      <c r="E35" s="33"/>
      <c r="F35" s="33">
        <v>4680.5550000000003</v>
      </c>
      <c r="G35" s="33">
        <v>2688.8889999999997</v>
      </c>
      <c r="H35" s="33"/>
      <c r="I35" s="33"/>
    </row>
    <row r="36" spans="1:9" x14ac:dyDescent="0.25">
      <c r="A36" s="55" t="s">
        <v>119</v>
      </c>
      <c r="B36" s="33">
        <v>566.66700000000003</v>
      </c>
      <c r="C36" s="33"/>
      <c r="D36" s="33">
        <v>1312.963</v>
      </c>
      <c r="E36" s="33">
        <v>744.44399999999996</v>
      </c>
      <c r="F36" s="33">
        <v>847.22</v>
      </c>
      <c r="G36" s="33">
        <v>-326.84849999999915</v>
      </c>
      <c r="H36" s="33"/>
      <c r="I36" s="33">
        <v>3129.63</v>
      </c>
    </row>
    <row r="37" spans="1:9" x14ac:dyDescent="0.25">
      <c r="A37" s="55" t="s">
        <v>65</v>
      </c>
      <c r="B37" s="33">
        <v>-605.55559999999991</v>
      </c>
      <c r="C37" s="33"/>
      <c r="D37" s="33">
        <v>144.44399999999999</v>
      </c>
      <c r="E37" s="33"/>
      <c r="F37" s="33">
        <v>3674.7782999999999</v>
      </c>
      <c r="G37" s="33">
        <v>4626.8588</v>
      </c>
      <c r="H37" s="33"/>
      <c r="I37" s="33"/>
    </row>
    <row r="38" spans="1:9" x14ac:dyDescent="0.25">
      <c r="A38" s="55" t="s">
        <v>68</v>
      </c>
      <c r="B38" s="33">
        <v>569.44399999999996</v>
      </c>
      <c r="C38" s="33">
        <v>-2642.6247000000003</v>
      </c>
      <c r="D38" s="33">
        <v>2598.3582000000001</v>
      </c>
      <c r="E38" s="33">
        <v>7784.2563999999993</v>
      </c>
      <c r="F38" s="33">
        <v>1955.2268999999992</v>
      </c>
      <c r="G38" s="33">
        <v>3687.0405000000001</v>
      </c>
      <c r="H38" s="33">
        <v>1486.1107999999999</v>
      </c>
      <c r="I38" s="33">
        <v>4586.1104000000005</v>
      </c>
    </row>
    <row r="39" spans="1:9" x14ac:dyDescent="0.25">
      <c r="A39" s="55" t="s">
        <v>72</v>
      </c>
      <c r="B39" s="33">
        <v>1722.222</v>
      </c>
      <c r="C39" s="33">
        <v>458.33499999999998</v>
      </c>
      <c r="D39" s="33">
        <v>2572.8014000000003</v>
      </c>
      <c r="E39" s="33"/>
      <c r="F39" s="33">
        <v>7713.183</v>
      </c>
      <c r="G39" s="33">
        <v>5045.3757999999998</v>
      </c>
      <c r="H39" s="33">
        <v>937.96550000000002</v>
      </c>
      <c r="I39" s="33">
        <v>12574.075100000002</v>
      </c>
    </row>
    <row r="40" spans="1:9" x14ac:dyDescent="0.25">
      <c r="A40" s="55" t="s">
        <v>77</v>
      </c>
      <c r="B40" s="33">
        <v>3600</v>
      </c>
      <c r="C40" s="33">
        <v>4129.6253999999999</v>
      </c>
      <c r="D40" s="33">
        <v>8758.6892000000007</v>
      </c>
      <c r="E40" s="33"/>
      <c r="F40" s="33">
        <v>18158.315900000001</v>
      </c>
      <c r="G40" s="33">
        <v>7470.3726000000006</v>
      </c>
      <c r="H40" s="33">
        <v>1260.1758</v>
      </c>
      <c r="I40" s="33">
        <v>18300.097299999998</v>
      </c>
    </row>
    <row r="41" spans="1:9" x14ac:dyDescent="0.25">
      <c r="A41" s="55" t="s">
        <v>81</v>
      </c>
      <c r="B41" s="33"/>
      <c r="C41" s="33">
        <v>-214.815</v>
      </c>
      <c r="D41" s="33">
        <v>2507.4030000000002</v>
      </c>
      <c r="E41" s="33">
        <v>2459.2651999999998</v>
      </c>
      <c r="F41" s="33">
        <v>11750.203800000003</v>
      </c>
      <c r="G41" s="33">
        <v>8615.7486000000008</v>
      </c>
      <c r="H41" s="33">
        <v>2249.9929999999999</v>
      </c>
      <c r="I41" s="33">
        <v>7567.8180000000011</v>
      </c>
    </row>
    <row r="42" spans="1:9" x14ac:dyDescent="0.25">
      <c r="A42" s="55" t="s">
        <v>84</v>
      </c>
      <c r="B42" s="33">
        <v>2165.7388000000001</v>
      </c>
      <c r="C42" s="33">
        <v>-215.74079999999998</v>
      </c>
      <c r="D42" s="33">
        <v>4.037300000000009</v>
      </c>
      <c r="E42" s="33">
        <v>1191.6657</v>
      </c>
      <c r="F42" s="33">
        <v>2789.7653999999993</v>
      </c>
      <c r="G42" s="33">
        <v>5951.8517000000002</v>
      </c>
      <c r="H42" s="33">
        <v>319.4452</v>
      </c>
      <c r="I42" s="33">
        <v>1403.7037</v>
      </c>
    </row>
    <row r="43" spans="1:9" x14ac:dyDescent="0.25">
      <c r="A43" s="55" t="s">
        <v>96</v>
      </c>
      <c r="B43" s="33">
        <v>-274.07410000000004</v>
      </c>
      <c r="C43" s="33">
        <v>1333.335</v>
      </c>
      <c r="D43" s="33">
        <v>1370.38</v>
      </c>
      <c r="E43" s="33"/>
      <c r="F43" s="33">
        <v>1867.4983999999999</v>
      </c>
      <c r="G43" s="33">
        <v>-231.48160000000007</v>
      </c>
      <c r="H43" s="33"/>
      <c r="I43" s="33">
        <v>4728.7060000000001</v>
      </c>
    </row>
    <row r="44" spans="1:9" x14ac:dyDescent="0.25">
      <c r="A44" s="55" t="s">
        <v>202</v>
      </c>
      <c r="B44" s="33"/>
      <c r="C44" s="33"/>
      <c r="D44" s="33">
        <v>3325.9994999999999</v>
      </c>
      <c r="E44" s="33">
        <v>-55.555599999999998</v>
      </c>
      <c r="F44" s="33">
        <v>2531.8949000000002</v>
      </c>
      <c r="G44" s="33">
        <v>4823.1502999999993</v>
      </c>
      <c r="H44" s="33"/>
      <c r="I44" s="33">
        <v>2413.8885</v>
      </c>
    </row>
    <row r="45" spans="1:9" x14ac:dyDescent="0.25">
      <c r="A45" s="55" t="s">
        <v>100</v>
      </c>
      <c r="B45" s="33"/>
      <c r="C45" s="33"/>
      <c r="D45" s="33">
        <v>4193.5199999999995</v>
      </c>
      <c r="E45" s="33"/>
      <c r="F45" s="33">
        <v>409.70399999999995</v>
      </c>
      <c r="G45" s="33">
        <v>31017.60100000001</v>
      </c>
      <c r="H45" s="33"/>
      <c r="I45" s="33">
        <v>14585.183000000001</v>
      </c>
    </row>
    <row r="46" spans="1:9" x14ac:dyDescent="0.25">
      <c r="A46" s="55" t="s">
        <v>104</v>
      </c>
      <c r="B46" s="33"/>
      <c r="C46" s="33">
        <v>4564.8149999999996</v>
      </c>
      <c r="D46" s="33">
        <v>3132.6791000000003</v>
      </c>
      <c r="E46" s="33">
        <v>117.593</v>
      </c>
      <c r="F46" s="33">
        <v>9093.1044000000002</v>
      </c>
      <c r="G46" s="33">
        <v>14732.4164</v>
      </c>
      <c r="H46" s="33">
        <v>1509.26</v>
      </c>
      <c r="I46" s="33">
        <v>1458.3339999999998</v>
      </c>
    </row>
    <row r="47" spans="1:9" x14ac:dyDescent="0.25">
      <c r="A47" s="55" t="s">
        <v>107</v>
      </c>
      <c r="B47" s="33"/>
      <c r="C47" s="33">
        <v>-34.259299999999996</v>
      </c>
      <c r="D47" s="33">
        <v>9856.8263999999999</v>
      </c>
      <c r="E47" s="33">
        <v>-89.814700000000002</v>
      </c>
      <c r="F47" s="33">
        <v>1118.0146</v>
      </c>
      <c r="G47" s="33">
        <v>13388.896699999999</v>
      </c>
      <c r="H47" s="33">
        <v>-72.222200000000001</v>
      </c>
      <c r="I47" s="33">
        <v>2161.114</v>
      </c>
    </row>
    <row r="48" spans="1:9" x14ac:dyDescent="0.25">
      <c r="A48" s="55" t="s">
        <v>109</v>
      </c>
      <c r="B48" s="33"/>
      <c r="C48" s="33">
        <v>1825.9259999999999</v>
      </c>
      <c r="D48" s="33">
        <v>1444.44</v>
      </c>
      <c r="E48" s="33">
        <v>2233.3319999999999</v>
      </c>
      <c r="F48" s="33">
        <v>-13036.468000000001</v>
      </c>
      <c r="G48" s="33">
        <v>4388.8904000000002</v>
      </c>
      <c r="H48" s="33">
        <v>4374.0739999999996</v>
      </c>
      <c r="I48" s="33"/>
    </row>
    <row r="49" spans="1:9" x14ac:dyDescent="0.25">
      <c r="A49" s="55" t="s">
        <v>112</v>
      </c>
      <c r="B49" s="33">
        <v>414.80599999999998</v>
      </c>
      <c r="C49" s="33"/>
      <c r="D49" s="33">
        <v>2231.48</v>
      </c>
      <c r="E49" s="33"/>
      <c r="F49" s="33">
        <v>9588.9061000000002</v>
      </c>
      <c r="G49" s="33">
        <v>2409.2597999999998</v>
      </c>
      <c r="H49" s="33"/>
      <c r="I49" s="33">
        <v>7450.9269999999997</v>
      </c>
    </row>
    <row r="50" spans="1:9" x14ac:dyDescent="0.25">
      <c r="A50" s="55" t="s">
        <v>67</v>
      </c>
      <c r="B50" s="33">
        <v>-92.592600000000004</v>
      </c>
      <c r="C50" s="33"/>
      <c r="D50" s="33">
        <v>11760.181699999997</v>
      </c>
      <c r="E50" s="33">
        <v>-328.70370000000003</v>
      </c>
      <c r="F50" s="33">
        <v>19726.542400000002</v>
      </c>
      <c r="G50" s="33">
        <v>2998.1493</v>
      </c>
      <c r="H50" s="33">
        <v>8313.8876</v>
      </c>
      <c r="I50" s="33">
        <v>24731.476300000002</v>
      </c>
    </row>
    <row r="51" spans="1:9" x14ac:dyDescent="0.25">
      <c r="A51" s="55" t="s">
        <v>78</v>
      </c>
      <c r="B51" s="33"/>
      <c r="C51" s="33">
        <v>2898.15</v>
      </c>
      <c r="D51" s="33">
        <v>91141.131900000022</v>
      </c>
      <c r="E51" s="33">
        <v>19847.235000000001</v>
      </c>
      <c r="F51" s="33">
        <v>26448.463699999997</v>
      </c>
      <c r="G51" s="33">
        <v>5357.4092000000001</v>
      </c>
      <c r="H51" s="33">
        <v>1005.5582999999999</v>
      </c>
      <c r="I51" s="33">
        <v>42618.505999999994</v>
      </c>
    </row>
    <row r="52" spans="1:9" x14ac:dyDescent="0.25">
      <c r="A52" s="55" t="s">
        <v>83</v>
      </c>
      <c r="B52" s="33">
        <v>-598.15229999999997</v>
      </c>
      <c r="C52" s="33">
        <v>895.37019999999995</v>
      </c>
      <c r="D52" s="33">
        <v>2687.0366999999997</v>
      </c>
      <c r="E52" s="33">
        <v>3256.4928999999997</v>
      </c>
      <c r="F52" s="33">
        <v>8143.0683000000035</v>
      </c>
      <c r="G52" s="33">
        <v>12703.713299999999</v>
      </c>
      <c r="H52" s="33">
        <v>4547.2191000000003</v>
      </c>
      <c r="I52" s="33">
        <v>11021.964</v>
      </c>
    </row>
    <row r="53" spans="1:9" x14ac:dyDescent="0.25">
      <c r="A53" s="55" t="s">
        <v>90</v>
      </c>
      <c r="B53" s="33"/>
      <c r="C53" s="33"/>
      <c r="D53" s="33"/>
      <c r="E53" s="33"/>
      <c r="F53" s="33">
        <v>-165.5172</v>
      </c>
      <c r="G53" s="33">
        <v>-367.5926</v>
      </c>
      <c r="H53" s="33"/>
      <c r="I53" s="33"/>
    </row>
    <row r="54" spans="1:9" x14ac:dyDescent="0.25">
      <c r="A54" s="55" t="s">
        <v>94</v>
      </c>
      <c r="B54" s="33"/>
      <c r="C54" s="33"/>
      <c r="D54" s="33">
        <v>2296.5163000000002</v>
      </c>
      <c r="E54" s="33">
        <v>-802.77790000000005</v>
      </c>
      <c r="F54" s="33">
        <v>-22533.3357</v>
      </c>
      <c r="G54" s="33">
        <v>5229.6314000000011</v>
      </c>
      <c r="H54" s="33"/>
      <c r="I54" s="33"/>
    </row>
    <row r="55" spans="1:9" x14ac:dyDescent="0.25">
      <c r="A55" s="55" t="s">
        <v>110</v>
      </c>
      <c r="B55" s="33"/>
      <c r="C55" s="33"/>
      <c r="D55" s="33">
        <v>948.07249999999999</v>
      </c>
      <c r="E55" s="33">
        <v>728.70449999999994</v>
      </c>
      <c r="F55" s="33">
        <v>-820.76049999999782</v>
      </c>
      <c r="G55" s="33">
        <v>13233.335999999998</v>
      </c>
      <c r="H55" s="33">
        <v>25680.552599999999</v>
      </c>
      <c r="I55" s="33">
        <v>-25.925899999999999</v>
      </c>
    </row>
    <row r="56" spans="1:9" x14ac:dyDescent="0.25">
      <c r="A56" s="55" t="s">
        <v>115</v>
      </c>
      <c r="B56" s="33"/>
      <c r="C56" s="33">
        <v>1206.0630000000001</v>
      </c>
      <c r="D56" s="33">
        <v>9089.071100000001</v>
      </c>
      <c r="E56" s="33">
        <v>4075.009</v>
      </c>
      <c r="F56" s="33">
        <v>25508.767100000001</v>
      </c>
      <c r="G56" s="33">
        <v>9850.9314000000013</v>
      </c>
      <c r="H56" s="33">
        <v>3258.3250000000003</v>
      </c>
      <c r="I56" s="33">
        <v>7502.7780000000002</v>
      </c>
    </row>
    <row r="57" spans="1:9" x14ac:dyDescent="0.25">
      <c r="A57" s="55" t="s">
        <v>117</v>
      </c>
      <c r="B57" s="33"/>
      <c r="C57" s="33">
        <v>725</v>
      </c>
      <c r="D57" s="33">
        <v>3896.8105999999998</v>
      </c>
      <c r="E57" s="33">
        <v>4670.3689999999997</v>
      </c>
      <c r="F57" s="33">
        <v>8505.9579999999987</v>
      </c>
      <c r="G57" s="33">
        <v>-6944.4474999999993</v>
      </c>
      <c r="H57" s="33">
        <v>1570.3714</v>
      </c>
      <c r="I57" s="33">
        <v>1993.5187000000001</v>
      </c>
    </row>
    <row r="58" spans="1:9" x14ac:dyDescent="0.25">
      <c r="A58" s="55" t="s">
        <v>201</v>
      </c>
      <c r="B58" s="33"/>
      <c r="C58" s="33"/>
      <c r="D58" s="33"/>
      <c r="E58" s="33"/>
      <c r="F58" s="33">
        <v>3420.3560000000007</v>
      </c>
      <c r="G58" s="33">
        <v>956.48199999999997</v>
      </c>
      <c r="H58" s="33">
        <v>713.88900000000001</v>
      </c>
      <c r="I58" s="33"/>
    </row>
    <row r="59" spans="1:9" x14ac:dyDescent="0.25">
      <c r="A59" s="55" t="s">
        <v>124</v>
      </c>
      <c r="B59" s="33">
        <v>2831.4814999999999</v>
      </c>
      <c r="C59" s="33">
        <v>23267.600299999998</v>
      </c>
      <c r="D59" s="33">
        <v>14970.651100000001</v>
      </c>
      <c r="E59" s="33">
        <v>1673.1541000000002</v>
      </c>
      <c r="F59" s="33">
        <v>1550.6637000000269</v>
      </c>
      <c r="G59" s="33">
        <v>7826.8582000000006</v>
      </c>
      <c r="H59" s="33">
        <v>866.66729999999995</v>
      </c>
      <c r="I59" s="33">
        <v>810.18399999999997</v>
      </c>
    </row>
    <row r="60" spans="1:9" x14ac:dyDescent="0.25">
      <c r="A60" s="55" t="s">
        <v>125</v>
      </c>
      <c r="B60" s="33"/>
      <c r="C60" s="33">
        <v>63.951900000000023</v>
      </c>
      <c r="D60" s="33">
        <v>3099.3559999999998</v>
      </c>
      <c r="E60" s="33">
        <v>777.78</v>
      </c>
      <c r="F60" s="33">
        <v>-2269.6710999999996</v>
      </c>
      <c r="G60" s="33">
        <v>5395.3705</v>
      </c>
      <c r="H60" s="33">
        <v>310.18860000000001</v>
      </c>
      <c r="I60" s="33">
        <v>1097.0940999999998</v>
      </c>
    </row>
    <row r="61" spans="1:9" x14ac:dyDescent="0.25">
      <c r="A61" s="57" t="s">
        <v>217</v>
      </c>
      <c r="B61" s="30">
        <v>49081.451699999983</v>
      </c>
      <c r="C61" s="30">
        <v>55395.598100000017</v>
      </c>
      <c r="D61" s="30">
        <v>571196.16079999972</v>
      </c>
      <c r="E61" s="30">
        <v>76917.63529999998</v>
      </c>
      <c r="F61" s="30">
        <v>158169.89929999987</v>
      </c>
      <c r="G61" s="30">
        <v>498742.74910000124</v>
      </c>
      <c r="H61" s="30">
        <v>96317.597599999834</v>
      </c>
      <c r="I61" s="30">
        <v>182543.84030000001</v>
      </c>
    </row>
    <row r="62" spans="1:9" x14ac:dyDescent="0.25">
      <c r="A62" s="60"/>
      <c r="B62" s="33"/>
      <c r="C62" s="33"/>
      <c r="D62" s="33"/>
      <c r="E62" s="33"/>
      <c r="F62" s="33"/>
      <c r="G62" s="33"/>
      <c r="H62" s="33"/>
      <c r="I62" s="33"/>
    </row>
    <row r="63" spans="1:9" x14ac:dyDescent="0.25">
      <c r="A63" s="60"/>
      <c r="B63" s="33"/>
      <c r="C63" s="33"/>
      <c r="D63" s="33"/>
      <c r="E63" s="33"/>
      <c r="F63" s="33"/>
      <c r="G63" s="33"/>
      <c r="H63" s="33"/>
      <c r="I63" s="33"/>
    </row>
    <row r="64" spans="1:9" x14ac:dyDescent="0.25">
      <c r="A64" s="60"/>
      <c r="B64" s="33"/>
      <c r="C64" s="33"/>
      <c r="D64" s="33"/>
      <c r="E64" s="33"/>
      <c r="F64" s="33"/>
      <c r="G64" s="33"/>
      <c r="H64" s="33"/>
      <c r="I64" s="33"/>
    </row>
    <row r="65" spans="1:9" x14ac:dyDescent="0.25">
      <c r="A65" s="60"/>
      <c r="B65" s="33"/>
      <c r="C65" s="33"/>
      <c r="D65" s="33"/>
      <c r="E65" s="33"/>
      <c r="F65" s="33"/>
      <c r="G65" s="33"/>
      <c r="H65" s="33"/>
      <c r="I65" s="33"/>
    </row>
    <row r="66" spans="1:9" x14ac:dyDescent="0.25">
      <c r="A66" s="57"/>
      <c r="B66" s="30"/>
      <c r="C66" s="30"/>
      <c r="D66" s="30"/>
      <c r="E66" s="30"/>
      <c r="F66" s="30"/>
      <c r="G66" s="30"/>
      <c r="H66" s="30"/>
      <c r="I66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489A8-0120-4D5F-AC8F-02A305F5B1E9}">
  <dimension ref="A1:D65"/>
  <sheetViews>
    <sheetView workbookViewId="0">
      <selection sqref="A1:A1048576"/>
    </sheetView>
  </sheetViews>
  <sheetFormatPr baseColWidth="10" defaultRowHeight="15" x14ac:dyDescent="0.25"/>
  <cols>
    <col min="1" max="2" width="46.42578125" bestFit="1" customWidth="1"/>
    <col min="3" max="3" width="14.7109375" style="35" bestFit="1" customWidth="1"/>
    <col min="4" max="4" width="23.7109375" style="35" bestFit="1" customWidth="1"/>
  </cols>
  <sheetData>
    <row r="1" spans="1:4" x14ac:dyDescent="0.25">
      <c r="A1" s="56" t="s">
        <v>231</v>
      </c>
      <c r="B1" s="56" t="s">
        <v>215</v>
      </c>
      <c r="C1" s="56" t="s">
        <v>216</v>
      </c>
      <c r="D1" s="56" t="s">
        <v>211</v>
      </c>
    </row>
    <row r="2" spans="1:4" x14ac:dyDescent="0.25">
      <c r="A2" s="55" t="s">
        <v>63</v>
      </c>
      <c r="B2" s="55" t="s">
        <v>144</v>
      </c>
      <c r="C2" s="29">
        <v>156209.57709999997</v>
      </c>
      <c r="D2" s="29">
        <v>9</v>
      </c>
    </row>
    <row r="3" spans="1:4" x14ac:dyDescent="0.25">
      <c r="A3" s="55" t="s">
        <v>74</v>
      </c>
      <c r="B3" s="55" t="s">
        <v>152</v>
      </c>
      <c r="C3" s="29">
        <v>191970.49309999991</v>
      </c>
      <c r="D3" s="29">
        <v>15</v>
      </c>
    </row>
    <row r="4" spans="1:4" x14ac:dyDescent="0.25">
      <c r="A4" s="55" t="s">
        <v>82</v>
      </c>
      <c r="B4" s="55" t="s">
        <v>159</v>
      </c>
      <c r="C4" s="29">
        <v>-1803.8982999999948</v>
      </c>
      <c r="D4" s="29">
        <v>6</v>
      </c>
    </row>
    <row r="5" spans="1:4" x14ac:dyDescent="0.25">
      <c r="A5" s="55" t="s">
        <v>87</v>
      </c>
      <c r="B5" s="55" t="s">
        <v>165</v>
      </c>
      <c r="C5" s="29">
        <v>84639.593899999949</v>
      </c>
      <c r="D5" s="29">
        <v>5</v>
      </c>
    </row>
    <row r="6" spans="1:4" x14ac:dyDescent="0.25">
      <c r="A6" s="55" t="s">
        <v>88</v>
      </c>
      <c r="B6" s="55" t="s">
        <v>166</v>
      </c>
      <c r="C6" s="29">
        <v>10499.119299999998</v>
      </c>
      <c r="D6" s="29">
        <v>7</v>
      </c>
    </row>
    <row r="7" spans="1:4" x14ac:dyDescent="0.25">
      <c r="A7" s="55" t="s">
        <v>98</v>
      </c>
      <c r="B7" s="55" t="s">
        <v>175</v>
      </c>
      <c r="C7" s="29">
        <v>142509.59409999999</v>
      </c>
      <c r="D7" s="29">
        <v>9</v>
      </c>
    </row>
    <row r="8" spans="1:4" x14ac:dyDescent="0.25">
      <c r="A8" s="55" t="s">
        <v>105</v>
      </c>
      <c r="B8" s="55" t="s">
        <v>181</v>
      </c>
      <c r="C8" s="29">
        <v>-1339.0840999999996</v>
      </c>
      <c r="D8" s="29">
        <v>5</v>
      </c>
    </row>
    <row r="9" spans="1:4" x14ac:dyDescent="0.25">
      <c r="A9" s="55" t="s">
        <v>106</v>
      </c>
      <c r="B9" s="55" t="s">
        <v>182</v>
      </c>
      <c r="C9" s="29">
        <v>37796.811499999996</v>
      </c>
      <c r="D9" s="29">
        <v>11</v>
      </c>
    </row>
    <row r="10" spans="1:4" x14ac:dyDescent="0.25">
      <c r="A10" s="55" t="s">
        <v>80</v>
      </c>
      <c r="B10" s="55" t="s">
        <v>157</v>
      </c>
      <c r="C10" s="29">
        <v>23495.101500000001</v>
      </c>
      <c r="D10" s="29">
        <v>15</v>
      </c>
    </row>
    <row r="11" spans="1:4" x14ac:dyDescent="0.25">
      <c r="A11" s="55" t="s">
        <v>85</v>
      </c>
      <c r="B11" s="55" t="s">
        <v>163</v>
      </c>
      <c r="C11" s="29">
        <v>29866.946100000005</v>
      </c>
      <c r="D11" s="29">
        <v>8</v>
      </c>
    </row>
    <row r="12" spans="1:4" x14ac:dyDescent="0.25">
      <c r="A12" s="55" t="s">
        <v>89</v>
      </c>
      <c r="B12" s="55" t="s">
        <v>167</v>
      </c>
      <c r="C12" s="29">
        <v>8094.2842000000001</v>
      </c>
      <c r="D12" s="29">
        <v>5</v>
      </c>
    </row>
    <row r="13" spans="1:4" x14ac:dyDescent="0.25">
      <c r="A13" s="55" t="s">
        <v>91</v>
      </c>
      <c r="B13" s="55" t="s">
        <v>169</v>
      </c>
      <c r="C13" s="29">
        <v>39778.583200000001</v>
      </c>
      <c r="D13" s="29">
        <v>13</v>
      </c>
    </row>
    <row r="14" spans="1:4" x14ac:dyDescent="0.25">
      <c r="A14" s="55" t="s">
        <v>92</v>
      </c>
      <c r="B14" s="55" t="s">
        <v>195</v>
      </c>
      <c r="C14" s="29">
        <v>9689.2286999999997</v>
      </c>
      <c r="D14" s="29">
        <v>10</v>
      </c>
    </row>
    <row r="15" spans="1:4" x14ac:dyDescent="0.25">
      <c r="A15" s="55" t="s">
        <v>97</v>
      </c>
      <c r="B15" s="55" t="s">
        <v>174</v>
      </c>
      <c r="C15" s="29">
        <v>29263.396699999994</v>
      </c>
      <c r="D15" s="29">
        <v>16</v>
      </c>
    </row>
    <row r="16" spans="1:4" x14ac:dyDescent="0.25">
      <c r="A16" s="55" t="s">
        <v>108</v>
      </c>
      <c r="B16" s="55" t="s">
        <v>184</v>
      </c>
      <c r="C16" s="29">
        <v>39988.048699999992</v>
      </c>
      <c r="D16" s="29">
        <v>5</v>
      </c>
    </row>
    <row r="17" spans="1:4" x14ac:dyDescent="0.25">
      <c r="A17" s="55" t="s">
        <v>111</v>
      </c>
      <c r="B17" s="55" t="s">
        <v>187</v>
      </c>
      <c r="C17" s="29">
        <v>48840.531400000022</v>
      </c>
      <c r="D17" s="29">
        <v>8</v>
      </c>
    </row>
    <row r="18" spans="1:4" x14ac:dyDescent="0.25">
      <c r="A18" s="55" t="s">
        <v>116</v>
      </c>
      <c r="B18" s="55" t="s">
        <v>191</v>
      </c>
      <c r="C18" s="29">
        <v>31919.569700000007</v>
      </c>
      <c r="D18" s="29">
        <v>10</v>
      </c>
    </row>
    <row r="19" spans="1:4" x14ac:dyDescent="0.25">
      <c r="A19" s="55" t="s">
        <v>118</v>
      </c>
      <c r="B19" s="55" t="s">
        <v>193</v>
      </c>
      <c r="C19" s="29">
        <v>21283.369800000004</v>
      </c>
      <c r="D19" s="29">
        <v>9</v>
      </c>
    </row>
    <row r="20" spans="1:4" x14ac:dyDescent="0.25">
      <c r="A20" s="55" t="s">
        <v>76</v>
      </c>
      <c r="B20" s="55" t="s">
        <v>154</v>
      </c>
      <c r="C20" s="29">
        <v>-1815.4178999999979</v>
      </c>
      <c r="D20" s="29">
        <v>8</v>
      </c>
    </row>
    <row r="21" spans="1:4" x14ac:dyDescent="0.25">
      <c r="A21" s="55" t="s">
        <v>99</v>
      </c>
      <c r="B21" s="55" t="s">
        <v>227</v>
      </c>
      <c r="C21" s="29">
        <v>9913.2095000000027</v>
      </c>
      <c r="D21" s="29">
        <v>9</v>
      </c>
    </row>
    <row r="22" spans="1:4" x14ac:dyDescent="0.25">
      <c r="A22" s="55" t="s">
        <v>102</v>
      </c>
      <c r="B22" s="55" t="s">
        <v>228</v>
      </c>
      <c r="C22" s="29">
        <v>9338.4992999999995</v>
      </c>
      <c r="D22" s="29">
        <v>4</v>
      </c>
    </row>
    <row r="23" spans="1:4" x14ac:dyDescent="0.25">
      <c r="A23" s="55" t="s">
        <v>70</v>
      </c>
      <c r="B23" s="55" t="s">
        <v>148</v>
      </c>
      <c r="C23" s="29">
        <v>10814.966299999998</v>
      </c>
      <c r="D23" s="29">
        <v>7</v>
      </c>
    </row>
    <row r="24" spans="1:4" x14ac:dyDescent="0.25">
      <c r="A24" s="55" t="s">
        <v>71</v>
      </c>
      <c r="B24" s="55" t="s">
        <v>149</v>
      </c>
      <c r="C24" s="29">
        <v>13059.265699999998</v>
      </c>
      <c r="D24" s="29">
        <v>10</v>
      </c>
    </row>
    <row r="25" spans="1:4" x14ac:dyDescent="0.25">
      <c r="A25" s="55" t="s">
        <v>73</v>
      </c>
      <c r="B25" s="55" t="s">
        <v>151</v>
      </c>
      <c r="C25" s="29">
        <v>35096.347800000025</v>
      </c>
      <c r="D25" s="29">
        <v>6</v>
      </c>
    </row>
    <row r="26" spans="1:4" x14ac:dyDescent="0.25">
      <c r="A26" s="55" t="s">
        <v>75</v>
      </c>
      <c r="B26" s="55" t="s">
        <v>153</v>
      </c>
      <c r="C26" s="29">
        <v>18549.945000000007</v>
      </c>
      <c r="D26" s="29">
        <v>11</v>
      </c>
    </row>
    <row r="27" spans="1:4" x14ac:dyDescent="0.25">
      <c r="A27" s="55" t="s">
        <v>86</v>
      </c>
      <c r="B27" s="55" t="s">
        <v>164</v>
      </c>
      <c r="C27" s="29">
        <v>3000.8300999999997</v>
      </c>
      <c r="D27" s="29">
        <v>6</v>
      </c>
    </row>
    <row r="28" spans="1:4" x14ac:dyDescent="0.25">
      <c r="A28" s="55" t="s">
        <v>93</v>
      </c>
      <c r="B28" s="55" t="s">
        <v>229</v>
      </c>
      <c r="C28" s="29">
        <v>10254.7037</v>
      </c>
      <c r="D28" s="29">
        <v>4</v>
      </c>
    </row>
    <row r="29" spans="1:4" x14ac:dyDescent="0.25">
      <c r="A29" s="55" t="s">
        <v>95</v>
      </c>
      <c r="B29" s="55" t="s">
        <v>171</v>
      </c>
      <c r="C29" s="29">
        <v>142676.16309999998</v>
      </c>
      <c r="D29" s="29">
        <v>10</v>
      </c>
    </row>
    <row r="30" spans="1:4" x14ac:dyDescent="0.25">
      <c r="A30" s="55" t="s">
        <v>101</v>
      </c>
      <c r="B30" s="55" t="s">
        <v>178</v>
      </c>
      <c r="C30" s="29">
        <v>26005.548500000004</v>
      </c>
      <c r="D30" s="29">
        <v>7</v>
      </c>
    </row>
    <row r="31" spans="1:4" x14ac:dyDescent="0.25">
      <c r="A31" s="55" t="s">
        <v>103</v>
      </c>
      <c r="B31" s="55" t="s">
        <v>199</v>
      </c>
      <c r="C31" s="29">
        <v>29634.513099999993</v>
      </c>
      <c r="D31" s="29">
        <v>9</v>
      </c>
    </row>
    <row r="32" spans="1:4" x14ac:dyDescent="0.25">
      <c r="A32" s="55" t="s">
        <v>113</v>
      </c>
      <c r="B32" s="55" t="s">
        <v>214</v>
      </c>
      <c r="C32" s="29">
        <v>30701.243599999998</v>
      </c>
      <c r="D32" s="29">
        <v>7</v>
      </c>
    </row>
    <row r="33" spans="1:4" x14ac:dyDescent="0.25">
      <c r="A33" s="55" t="s">
        <v>114</v>
      </c>
      <c r="B33" s="55" t="s">
        <v>189</v>
      </c>
      <c r="C33" s="29">
        <v>49115.848400000003</v>
      </c>
      <c r="D33" s="29">
        <v>7</v>
      </c>
    </row>
    <row r="34" spans="1:4" x14ac:dyDescent="0.25">
      <c r="A34" s="55" t="s">
        <v>119</v>
      </c>
      <c r="B34" s="55" t="s">
        <v>194</v>
      </c>
      <c r="C34" s="29">
        <v>146653.35860000001</v>
      </c>
      <c r="D34" s="29">
        <v>10</v>
      </c>
    </row>
    <row r="35" spans="1:4" x14ac:dyDescent="0.25">
      <c r="A35" s="55" t="s">
        <v>65</v>
      </c>
      <c r="B35" s="55" t="s">
        <v>145</v>
      </c>
      <c r="C35" s="29">
        <v>32172.952799999999</v>
      </c>
      <c r="D35" s="29">
        <v>7</v>
      </c>
    </row>
    <row r="36" spans="1:4" x14ac:dyDescent="0.25">
      <c r="A36" s="55" t="s">
        <v>68</v>
      </c>
      <c r="B36" s="55" t="s">
        <v>147</v>
      </c>
      <c r="C36" s="29">
        <v>35059.665499999988</v>
      </c>
      <c r="D36" s="29">
        <v>11</v>
      </c>
    </row>
    <row r="37" spans="1:4" x14ac:dyDescent="0.25">
      <c r="A37" s="55" t="s">
        <v>72</v>
      </c>
      <c r="B37" s="55" t="s">
        <v>150</v>
      </c>
      <c r="C37" s="29">
        <v>43028.859300000004</v>
      </c>
      <c r="D37" s="29">
        <v>21</v>
      </c>
    </row>
    <row r="38" spans="1:4" x14ac:dyDescent="0.25">
      <c r="A38" s="55" t="s">
        <v>77</v>
      </c>
      <c r="B38" s="55" t="s">
        <v>155</v>
      </c>
      <c r="C38" s="29">
        <v>46992.479200000009</v>
      </c>
      <c r="D38" s="29">
        <v>17</v>
      </c>
    </row>
    <row r="39" spans="1:4" x14ac:dyDescent="0.25">
      <c r="A39" s="55" t="s">
        <v>81</v>
      </c>
      <c r="B39" s="55" t="s">
        <v>158</v>
      </c>
      <c r="C39" s="29">
        <v>66218.185400000002</v>
      </c>
      <c r="D39" s="29">
        <v>28</v>
      </c>
    </row>
    <row r="40" spans="1:4" x14ac:dyDescent="0.25">
      <c r="A40" s="55" t="s">
        <v>84</v>
      </c>
      <c r="B40" s="55" t="s">
        <v>162</v>
      </c>
      <c r="C40" s="29">
        <v>44372.650100000021</v>
      </c>
      <c r="D40" s="29">
        <v>12</v>
      </c>
    </row>
    <row r="41" spans="1:4" x14ac:dyDescent="0.25">
      <c r="A41" s="55" t="s">
        <v>96</v>
      </c>
      <c r="B41" s="55" t="s">
        <v>198</v>
      </c>
      <c r="C41" s="29">
        <v>17033.5818</v>
      </c>
      <c r="D41" s="29">
        <v>5</v>
      </c>
    </row>
    <row r="42" spans="1:4" x14ac:dyDescent="0.25">
      <c r="A42" s="55" t="s">
        <v>202</v>
      </c>
      <c r="B42" s="55" t="s">
        <v>172</v>
      </c>
      <c r="C42" s="29">
        <v>6176.8520000000008</v>
      </c>
      <c r="D42" s="29">
        <v>8</v>
      </c>
    </row>
    <row r="43" spans="1:4" x14ac:dyDescent="0.25">
      <c r="A43" s="55" t="s">
        <v>100</v>
      </c>
      <c r="B43" s="55" t="s">
        <v>177</v>
      </c>
      <c r="C43" s="29">
        <v>12883.764200000001</v>
      </c>
      <c r="D43" s="29">
        <v>13</v>
      </c>
    </row>
    <row r="44" spans="1:4" x14ac:dyDescent="0.25">
      <c r="A44" s="55" t="s">
        <v>104</v>
      </c>
      <c r="B44" s="55" t="s">
        <v>180</v>
      </c>
      <c r="C44" s="29">
        <v>73853.95670000001</v>
      </c>
      <c r="D44" s="29">
        <v>9</v>
      </c>
    </row>
    <row r="45" spans="1:4" x14ac:dyDescent="0.25">
      <c r="A45" s="55" t="s">
        <v>107</v>
      </c>
      <c r="B45" s="55" t="s">
        <v>183</v>
      </c>
      <c r="C45" s="29">
        <v>56940.120600000031</v>
      </c>
      <c r="D45" s="29">
        <v>20</v>
      </c>
    </row>
    <row r="46" spans="1:4" x14ac:dyDescent="0.25">
      <c r="A46" s="55" t="s">
        <v>109</v>
      </c>
      <c r="B46" s="55" t="s">
        <v>185</v>
      </c>
      <c r="C46" s="29">
        <v>1761.8466000000005</v>
      </c>
      <c r="D46" s="29">
        <v>6</v>
      </c>
    </row>
    <row r="47" spans="1:4" x14ac:dyDescent="0.25">
      <c r="A47" s="55" t="s">
        <v>112</v>
      </c>
      <c r="B47" s="55" t="s">
        <v>188</v>
      </c>
      <c r="C47" s="29">
        <v>11491.148599999999</v>
      </c>
      <c r="D47" s="29">
        <v>15</v>
      </c>
    </row>
    <row r="48" spans="1:4" x14ac:dyDescent="0.25">
      <c r="A48" s="55" t="s">
        <v>67</v>
      </c>
      <c r="B48" s="55" t="s">
        <v>146</v>
      </c>
      <c r="C48" s="29">
        <v>108629.72429999994</v>
      </c>
      <c r="D48" s="29">
        <v>9</v>
      </c>
    </row>
    <row r="49" spans="1:4" x14ac:dyDescent="0.25">
      <c r="A49" s="55" t="s">
        <v>78</v>
      </c>
      <c r="B49" s="55" t="s">
        <v>156</v>
      </c>
      <c r="C49" s="29">
        <v>32212.456600000005</v>
      </c>
      <c r="D49" s="29">
        <v>10</v>
      </c>
    </row>
    <row r="50" spans="1:4" x14ac:dyDescent="0.25">
      <c r="A50" s="55" t="s">
        <v>83</v>
      </c>
      <c r="B50" s="55" t="s">
        <v>160</v>
      </c>
      <c r="C50" s="29">
        <v>48372.207300000016</v>
      </c>
      <c r="D50" s="29">
        <v>15</v>
      </c>
    </row>
    <row r="51" spans="1:4" x14ac:dyDescent="0.25">
      <c r="A51" s="55" t="s">
        <v>90</v>
      </c>
      <c r="B51" s="55" t="s">
        <v>168</v>
      </c>
      <c r="C51" s="29">
        <v>23426.63</v>
      </c>
      <c r="D51" s="29">
        <v>4</v>
      </c>
    </row>
    <row r="52" spans="1:4" x14ac:dyDescent="0.25">
      <c r="A52" s="55" t="s">
        <v>94</v>
      </c>
      <c r="B52" s="55" t="s">
        <v>197</v>
      </c>
      <c r="C52" s="29">
        <v>29106.217999999993</v>
      </c>
      <c r="D52" s="29">
        <v>1</v>
      </c>
    </row>
    <row r="53" spans="1:4" x14ac:dyDescent="0.25">
      <c r="A53" s="55" t="s">
        <v>110</v>
      </c>
      <c r="B53" s="55" t="s">
        <v>186</v>
      </c>
      <c r="C53" s="29">
        <v>81888.69289999998</v>
      </c>
      <c r="D53" s="29">
        <v>16</v>
      </c>
    </row>
    <row r="54" spans="1:4" x14ac:dyDescent="0.25">
      <c r="A54" s="55" t="s">
        <v>115</v>
      </c>
      <c r="B54" s="55" t="s">
        <v>230</v>
      </c>
      <c r="C54" s="29">
        <v>43228.717300000011</v>
      </c>
      <c r="D54" s="29">
        <v>9</v>
      </c>
    </row>
    <row r="55" spans="1:4" x14ac:dyDescent="0.25">
      <c r="A55" s="55" t="s">
        <v>117</v>
      </c>
      <c r="B55" s="55" t="s">
        <v>192</v>
      </c>
      <c r="C55" s="29">
        <v>82502.341099999991</v>
      </c>
      <c r="D55" s="29">
        <v>6</v>
      </c>
    </row>
    <row r="56" spans="1:4" x14ac:dyDescent="0.25">
      <c r="A56" s="55" t="s">
        <v>201</v>
      </c>
      <c r="B56" s="55" t="s">
        <v>161</v>
      </c>
      <c r="C56" s="29">
        <v>2451.5280000000002</v>
      </c>
      <c r="D56" s="29">
        <v>2</v>
      </c>
    </row>
    <row r="57" spans="1:4" x14ac:dyDescent="0.25">
      <c r="A57" s="55" t="s">
        <v>124</v>
      </c>
      <c r="B57" s="55" t="s">
        <v>170</v>
      </c>
      <c r="C57" s="29">
        <v>57983.970300000045</v>
      </c>
      <c r="D57" s="29">
        <v>28</v>
      </c>
    </row>
    <row r="58" spans="1:4" x14ac:dyDescent="0.25">
      <c r="A58" s="55" t="s">
        <v>125</v>
      </c>
      <c r="B58" s="55" t="s">
        <v>173</v>
      </c>
      <c r="C58" s="29">
        <v>29258.0249</v>
      </c>
      <c r="D58" s="29">
        <v>9</v>
      </c>
    </row>
    <row r="59" spans="1:4" x14ac:dyDescent="0.25">
      <c r="A59" s="57" t="s">
        <v>217</v>
      </c>
      <c r="B59" s="57" t="s">
        <v>200</v>
      </c>
      <c r="C59" s="56">
        <v>2422746.8648999995</v>
      </c>
      <c r="D59" s="56">
        <v>562</v>
      </c>
    </row>
    <row r="60" spans="1:4" x14ac:dyDescent="0.25">
      <c r="A60" s="60" t="s">
        <v>90</v>
      </c>
      <c r="B60" s="60" t="s">
        <v>168</v>
      </c>
      <c r="C60" s="33">
        <v>25388</v>
      </c>
      <c r="D60" s="33">
        <v>4</v>
      </c>
    </row>
    <row r="61" spans="1:4" x14ac:dyDescent="0.25">
      <c r="A61" s="60" t="s">
        <v>94</v>
      </c>
      <c r="B61" s="60" t="s">
        <v>197</v>
      </c>
      <c r="C61" s="33">
        <v>31557.020000000004</v>
      </c>
      <c r="D61" s="33">
        <v>1</v>
      </c>
    </row>
    <row r="62" spans="1:4" x14ac:dyDescent="0.25">
      <c r="A62" s="60" t="s">
        <v>110</v>
      </c>
      <c r="B62" s="60" t="s">
        <v>186</v>
      </c>
      <c r="C62" s="33">
        <v>89162.199900000021</v>
      </c>
      <c r="D62" s="33">
        <v>16</v>
      </c>
    </row>
    <row r="63" spans="1:4" x14ac:dyDescent="0.25">
      <c r="A63" s="60" t="s">
        <v>115</v>
      </c>
      <c r="B63" s="60" t="s">
        <v>230</v>
      </c>
      <c r="C63" s="33">
        <v>48445.206299999998</v>
      </c>
      <c r="D63" s="33">
        <v>9</v>
      </c>
    </row>
    <row r="64" spans="1:4" x14ac:dyDescent="0.25">
      <c r="A64" s="60" t="s">
        <v>117</v>
      </c>
      <c r="B64" s="60" t="s">
        <v>192</v>
      </c>
      <c r="C64" s="33">
        <v>90682.149099999995</v>
      </c>
      <c r="D64" s="33">
        <v>6</v>
      </c>
    </row>
    <row r="65" spans="1:4" x14ac:dyDescent="0.25">
      <c r="A65" s="57" t="s">
        <v>217</v>
      </c>
      <c r="B65" s="57" t="s">
        <v>200</v>
      </c>
      <c r="C65" s="30">
        <v>2666722.7398999995</v>
      </c>
      <c r="D65" s="30">
        <v>562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267B-0BAC-4F14-9BCE-EF8162DFDC64}">
  <dimension ref="A1:J66"/>
  <sheetViews>
    <sheetView workbookViewId="0"/>
  </sheetViews>
  <sheetFormatPr baseColWidth="10" defaultRowHeight="15" x14ac:dyDescent="0.25"/>
  <cols>
    <col min="1" max="1" width="6.28515625" bestFit="1" customWidth="1"/>
    <col min="2" max="2" width="45.140625" bestFit="1" customWidth="1"/>
    <col min="3" max="3" width="61" style="35" customWidth="1"/>
    <col min="4" max="4" width="50.7109375" style="35" bestFit="1" customWidth="1"/>
    <col min="5" max="5" width="28.28515625" style="35" bestFit="1" customWidth="1"/>
    <col min="6" max="6" width="32.28515625" style="35" bestFit="1" customWidth="1"/>
    <col min="7" max="7" width="38.140625" style="35" bestFit="1" customWidth="1"/>
    <col min="8" max="8" width="50.7109375" style="35" bestFit="1" customWidth="1"/>
    <col min="9" max="9" width="28.28515625" style="35" bestFit="1" customWidth="1"/>
    <col min="10" max="10" width="32.28515625" style="35" bestFit="1" customWidth="1"/>
  </cols>
  <sheetData>
    <row r="1" spans="1:10" x14ac:dyDescent="0.25">
      <c r="A1">
        <v>1</v>
      </c>
      <c r="B1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  <c r="J1" s="35">
        <v>10</v>
      </c>
    </row>
    <row r="2" spans="1:10" x14ac:dyDescent="0.25">
      <c r="A2" s="56"/>
      <c r="B2" s="56"/>
      <c r="C2" s="30" t="s">
        <v>203</v>
      </c>
      <c r="D2" s="30" t="s">
        <v>204</v>
      </c>
      <c r="E2" s="30" t="s">
        <v>205</v>
      </c>
      <c r="F2" s="30" t="s">
        <v>206</v>
      </c>
      <c r="G2" s="30" t="s">
        <v>207</v>
      </c>
      <c r="H2" s="30" t="s">
        <v>208</v>
      </c>
      <c r="I2" s="30" t="s">
        <v>209</v>
      </c>
      <c r="J2" s="30" t="s">
        <v>210</v>
      </c>
    </row>
    <row r="3" spans="1:10" x14ac:dyDescent="0.25">
      <c r="A3" s="56" t="s">
        <v>231</v>
      </c>
      <c r="B3" s="56" t="s">
        <v>215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  <c r="J3" s="30" t="s">
        <v>216</v>
      </c>
    </row>
    <row r="4" spans="1:10" x14ac:dyDescent="0.25">
      <c r="A4" s="55" t="s">
        <v>63</v>
      </c>
      <c r="B4" s="55" t="s">
        <v>144</v>
      </c>
      <c r="C4" s="33">
        <v>-246.2963</v>
      </c>
      <c r="D4" s="33">
        <v>24284.602699999996</v>
      </c>
      <c r="E4" s="33">
        <v>-254.72510000000008</v>
      </c>
      <c r="F4" s="33">
        <v>759.26</v>
      </c>
      <c r="G4" s="33">
        <v>94165.804199999999</v>
      </c>
      <c r="H4" s="33">
        <v>33527.791699999994</v>
      </c>
      <c r="I4" s="33">
        <v>1370.3609000000001</v>
      </c>
      <c r="J4" s="33">
        <v>2602.779</v>
      </c>
    </row>
    <row r="5" spans="1:10" x14ac:dyDescent="0.25">
      <c r="A5" s="55" t="s">
        <v>74</v>
      </c>
      <c r="B5" s="55" t="s">
        <v>152</v>
      </c>
      <c r="C5" s="33">
        <v>2399.9989999999998</v>
      </c>
      <c r="D5" s="33">
        <v>44732.951700000005</v>
      </c>
      <c r="E5" s="33">
        <v>12236.484400000001</v>
      </c>
      <c r="F5" s="33">
        <v>1319.4450000000002</v>
      </c>
      <c r="G5" s="33">
        <v>84019.563400000057</v>
      </c>
      <c r="H5" s="33">
        <v>46692.594400000002</v>
      </c>
      <c r="I5" s="33">
        <v>597.23299999999995</v>
      </c>
      <c r="J5" s="33">
        <v>-27.777799999999999</v>
      </c>
    </row>
    <row r="6" spans="1:10" x14ac:dyDescent="0.25">
      <c r="A6" s="55" t="s">
        <v>82</v>
      </c>
      <c r="B6" s="55" t="s">
        <v>159</v>
      </c>
      <c r="C6" s="33"/>
      <c r="D6" s="33">
        <v>-770.37040000000002</v>
      </c>
      <c r="E6" s="33">
        <v>231.03289999999998</v>
      </c>
      <c r="F6" s="33">
        <v>-686.11120000000005</v>
      </c>
      <c r="G6" s="33">
        <v>-5832.158499999995</v>
      </c>
      <c r="H6" s="33">
        <v>4809.2620999999999</v>
      </c>
      <c r="I6" s="33">
        <v>-16.666200000000003</v>
      </c>
      <c r="J6" s="33">
        <v>461.113</v>
      </c>
    </row>
    <row r="7" spans="1:10" x14ac:dyDescent="0.25">
      <c r="A7" s="55" t="s">
        <v>87</v>
      </c>
      <c r="B7" s="55" t="s">
        <v>165</v>
      </c>
      <c r="C7" s="33">
        <v>14030.543900000001</v>
      </c>
      <c r="D7" s="33">
        <v>5697.2230000000009</v>
      </c>
      <c r="E7" s="33">
        <v>-5071.4650000000001</v>
      </c>
      <c r="F7" s="33"/>
      <c r="G7" s="33">
        <v>35185.147000000019</v>
      </c>
      <c r="H7" s="33">
        <v>34798.144999999997</v>
      </c>
      <c r="I7" s="33"/>
      <c r="J7" s="33"/>
    </row>
    <row r="8" spans="1:10" x14ac:dyDescent="0.25">
      <c r="A8" s="55" t="s">
        <v>88</v>
      </c>
      <c r="B8" s="55" t="s">
        <v>166</v>
      </c>
      <c r="C8" s="33">
        <v>138.88890000000001</v>
      </c>
      <c r="D8" s="33">
        <v>213.88659999999999</v>
      </c>
      <c r="E8" s="33">
        <v>5221.2848999999997</v>
      </c>
      <c r="F8" s="33"/>
      <c r="G8" s="33">
        <v>1171.3534</v>
      </c>
      <c r="H8" s="33">
        <v>2173.1487999999999</v>
      </c>
      <c r="I8" s="33"/>
      <c r="J8" s="33">
        <v>1580.5567000000001</v>
      </c>
    </row>
    <row r="9" spans="1:10" x14ac:dyDescent="0.25">
      <c r="A9" s="55" t="s">
        <v>98</v>
      </c>
      <c r="B9" s="55" t="s">
        <v>175</v>
      </c>
      <c r="C9" s="33"/>
      <c r="D9" s="33"/>
      <c r="E9" s="33">
        <v>1711.2059999999999</v>
      </c>
      <c r="F9" s="33"/>
      <c r="G9" s="33">
        <v>-3024.844599999999</v>
      </c>
      <c r="H9" s="33">
        <v>143823.23270000002</v>
      </c>
      <c r="I9" s="33"/>
      <c r="J9" s="33"/>
    </row>
    <row r="10" spans="1:10" x14ac:dyDescent="0.25">
      <c r="A10" s="55" t="s">
        <v>105</v>
      </c>
      <c r="B10" s="55" t="s">
        <v>181</v>
      </c>
      <c r="C10" s="33"/>
      <c r="D10" s="33"/>
      <c r="E10" s="33">
        <v>-2.7778</v>
      </c>
      <c r="F10" s="33"/>
      <c r="G10" s="33">
        <v>1179.442</v>
      </c>
      <c r="H10" s="33">
        <v>-2307.4157000000005</v>
      </c>
      <c r="I10" s="33">
        <v>-167.5926</v>
      </c>
      <c r="J10" s="33">
        <v>-40.74</v>
      </c>
    </row>
    <row r="11" spans="1:10" x14ac:dyDescent="0.25">
      <c r="A11" s="55" t="s">
        <v>106</v>
      </c>
      <c r="B11" s="55" t="s">
        <v>182</v>
      </c>
      <c r="C11" s="33"/>
      <c r="D11" s="33">
        <v>2202.777</v>
      </c>
      <c r="E11" s="33">
        <v>5276.1749999999993</v>
      </c>
      <c r="F11" s="33"/>
      <c r="G11" s="33">
        <v>25325.263200000005</v>
      </c>
      <c r="H11" s="33">
        <v>4172.2252999999992</v>
      </c>
      <c r="I11" s="33">
        <v>366.666</v>
      </c>
      <c r="J11" s="33">
        <v>453.70499999999998</v>
      </c>
    </row>
    <row r="12" spans="1:10" x14ac:dyDescent="0.25">
      <c r="A12" s="55" t="s">
        <v>80</v>
      </c>
      <c r="B12" s="55" t="s">
        <v>157</v>
      </c>
      <c r="C12" s="33">
        <v>414.80599999999998</v>
      </c>
      <c r="D12" s="33">
        <v>2001.8209999999999</v>
      </c>
      <c r="E12" s="33">
        <v>2815.8214999999996</v>
      </c>
      <c r="F12" s="33"/>
      <c r="G12" s="33">
        <v>8038.5747999999994</v>
      </c>
      <c r="H12" s="33">
        <v>4886.1142</v>
      </c>
      <c r="I12" s="33">
        <v>55.555999999999997</v>
      </c>
      <c r="J12" s="33">
        <v>5282.4080000000004</v>
      </c>
    </row>
    <row r="13" spans="1:10" x14ac:dyDescent="0.25">
      <c r="A13" s="55" t="s">
        <v>85</v>
      </c>
      <c r="B13" s="55" t="s">
        <v>163</v>
      </c>
      <c r="C13" s="33"/>
      <c r="D13" s="33"/>
      <c r="E13" s="33">
        <v>603.70399999999995</v>
      </c>
      <c r="F13" s="33"/>
      <c r="G13" s="33">
        <v>24193.791300000001</v>
      </c>
      <c r="H13" s="33">
        <v>3909.2612999999997</v>
      </c>
      <c r="I13" s="33"/>
      <c r="J13" s="33">
        <v>1160.1895</v>
      </c>
    </row>
    <row r="14" spans="1:10" x14ac:dyDescent="0.25">
      <c r="A14" s="55" t="s">
        <v>89</v>
      </c>
      <c r="B14" s="55" t="s">
        <v>167</v>
      </c>
      <c r="C14" s="33"/>
      <c r="D14" s="33"/>
      <c r="E14" s="33"/>
      <c r="F14" s="33">
        <v>2519.4510000000005</v>
      </c>
      <c r="G14" s="33">
        <v>1475.5344</v>
      </c>
      <c r="H14" s="33">
        <v>-1804.6292000000003</v>
      </c>
      <c r="I14" s="33"/>
      <c r="J14" s="33">
        <v>5903.9279999999999</v>
      </c>
    </row>
    <row r="15" spans="1:10" x14ac:dyDescent="0.25">
      <c r="A15" s="55" t="s">
        <v>91</v>
      </c>
      <c r="B15" s="55" t="s">
        <v>169</v>
      </c>
      <c r="C15" s="33">
        <v>1178.7021999999999</v>
      </c>
      <c r="D15" s="33">
        <v>1540.7409999999998</v>
      </c>
      <c r="E15" s="33">
        <v>5482.2529000000004</v>
      </c>
      <c r="F15" s="33">
        <v>-7.4074</v>
      </c>
      <c r="G15" s="33">
        <v>24899.108500000002</v>
      </c>
      <c r="H15" s="33">
        <v>1219.4452000000001</v>
      </c>
      <c r="I15" s="33">
        <v>3254.6297</v>
      </c>
      <c r="J15" s="33">
        <v>2211.1111000000001</v>
      </c>
    </row>
    <row r="16" spans="1:10" x14ac:dyDescent="0.25">
      <c r="A16" s="55" t="s">
        <v>92</v>
      </c>
      <c r="B16" s="55" t="s">
        <v>195</v>
      </c>
      <c r="C16" s="33"/>
      <c r="D16" s="33">
        <v>-112.069</v>
      </c>
      <c r="E16" s="33">
        <v>205.5549</v>
      </c>
      <c r="F16" s="33">
        <v>-138.88890000000001</v>
      </c>
      <c r="G16" s="33">
        <v>-786.48140000000001</v>
      </c>
      <c r="H16" s="33">
        <v>9986.1183000000001</v>
      </c>
      <c r="I16" s="33"/>
      <c r="J16" s="33">
        <v>534.99480000000005</v>
      </c>
    </row>
    <row r="17" spans="1:10" x14ac:dyDescent="0.25">
      <c r="A17" s="55" t="s">
        <v>97</v>
      </c>
      <c r="B17" s="55" t="s">
        <v>174</v>
      </c>
      <c r="C17" s="33">
        <v>3287.0356999999995</v>
      </c>
      <c r="D17" s="33">
        <v>3292.5922</v>
      </c>
      <c r="E17" s="33">
        <v>-1314.1502000000003</v>
      </c>
      <c r="F17" s="33">
        <v>-135.1858</v>
      </c>
      <c r="G17" s="33">
        <v>15484.1572</v>
      </c>
      <c r="H17" s="33">
        <v>7730.5564999999997</v>
      </c>
      <c r="I17" s="33">
        <v>859.2589999999999</v>
      </c>
      <c r="J17" s="33">
        <v>59.13209999999998</v>
      </c>
    </row>
    <row r="18" spans="1:10" x14ac:dyDescent="0.25">
      <c r="A18" s="55" t="s">
        <v>108</v>
      </c>
      <c r="B18" s="55" t="s">
        <v>184</v>
      </c>
      <c r="C18" s="33"/>
      <c r="D18" s="33"/>
      <c r="E18" s="33">
        <v>-190.7407</v>
      </c>
      <c r="F18" s="33">
        <v>-112.03700000000001</v>
      </c>
      <c r="G18" s="33">
        <v>587.09230000000002</v>
      </c>
      <c r="H18" s="33">
        <v>38800.955899999994</v>
      </c>
      <c r="I18" s="33"/>
      <c r="J18" s="33">
        <v>902.77819999999997</v>
      </c>
    </row>
    <row r="19" spans="1:10" x14ac:dyDescent="0.25">
      <c r="A19" s="55" t="s">
        <v>111</v>
      </c>
      <c r="B19" s="55" t="s">
        <v>187</v>
      </c>
      <c r="C19" s="33">
        <v>566.66700000000003</v>
      </c>
      <c r="D19" s="33"/>
      <c r="E19" s="33">
        <v>1819.2287000000001</v>
      </c>
      <c r="F19" s="33">
        <v>3031.482</v>
      </c>
      <c r="G19" s="33">
        <v>8227.7786000000015</v>
      </c>
      <c r="H19" s="33">
        <v>31500.930200000006</v>
      </c>
      <c r="I19" s="33">
        <v>822.22199999999998</v>
      </c>
      <c r="J19" s="33">
        <v>2872.2228999999998</v>
      </c>
    </row>
    <row r="20" spans="1:10" x14ac:dyDescent="0.25">
      <c r="A20" s="55" t="s">
        <v>116</v>
      </c>
      <c r="B20" s="55" t="s">
        <v>191</v>
      </c>
      <c r="C20" s="33"/>
      <c r="D20" s="33"/>
      <c r="E20" s="33">
        <v>244.44320000000002</v>
      </c>
      <c r="F20" s="33">
        <v>1174.9999</v>
      </c>
      <c r="G20" s="33">
        <v>4007.5279</v>
      </c>
      <c r="H20" s="33">
        <v>18444.450800000002</v>
      </c>
      <c r="I20" s="33">
        <v>-277.77780000000001</v>
      </c>
      <c r="J20" s="33">
        <v>8325.9256999999998</v>
      </c>
    </row>
    <row r="21" spans="1:10" x14ac:dyDescent="0.25">
      <c r="A21" s="55" t="s">
        <v>118</v>
      </c>
      <c r="B21" s="55" t="s">
        <v>193</v>
      </c>
      <c r="C21" s="33">
        <v>438.88960000000003</v>
      </c>
      <c r="D21" s="33"/>
      <c r="E21" s="33">
        <v>2101.9114999999997</v>
      </c>
      <c r="F21" s="33">
        <v>-9.2592999999999996</v>
      </c>
      <c r="G21" s="33">
        <v>6694.4494000000022</v>
      </c>
      <c r="H21" s="33">
        <v>6112.0403000000006</v>
      </c>
      <c r="I21" s="33">
        <v>3321.2632999999996</v>
      </c>
      <c r="J21" s="33">
        <v>2624.0750000000003</v>
      </c>
    </row>
    <row r="22" spans="1:10" x14ac:dyDescent="0.25">
      <c r="A22" s="55" t="s">
        <v>76</v>
      </c>
      <c r="B22" s="55" t="s">
        <v>154</v>
      </c>
      <c r="C22" s="33">
        <v>861.11180000000013</v>
      </c>
      <c r="D22" s="33">
        <v>-2333.3334999999997</v>
      </c>
      <c r="E22" s="33"/>
      <c r="F22" s="33"/>
      <c r="G22" s="33">
        <v>-3529.3104000000003</v>
      </c>
      <c r="H22" s="33">
        <v>3236.1141999999995</v>
      </c>
      <c r="I22" s="33"/>
      <c r="J22" s="33">
        <v>-50</v>
      </c>
    </row>
    <row r="23" spans="1:10" x14ac:dyDescent="0.25">
      <c r="A23" s="55" t="s">
        <v>99</v>
      </c>
      <c r="B23" s="55" t="s">
        <v>227</v>
      </c>
      <c r="C23" s="33"/>
      <c r="D23" s="33"/>
      <c r="E23" s="33">
        <v>-80.852100000000007</v>
      </c>
      <c r="F23" s="33">
        <v>3001.8540000000003</v>
      </c>
      <c r="G23" s="33">
        <v>2126.4692999999997</v>
      </c>
      <c r="H23" s="33">
        <v>2365.741</v>
      </c>
      <c r="I23" s="33">
        <v>348.14559999999994</v>
      </c>
      <c r="J23" s="33">
        <v>2151.8517000000002</v>
      </c>
    </row>
    <row r="24" spans="1:10" x14ac:dyDescent="0.25">
      <c r="A24" s="55" t="s">
        <v>102</v>
      </c>
      <c r="B24" s="55" t="s">
        <v>228</v>
      </c>
      <c r="C24" s="33"/>
      <c r="D24" s="33">
        <v>796.2953</v>
      </c>
      <c r="E24" s="33">
        <v>941.37400000000002</v>
      </c>
      <c r="F24" s="33"/>
      <c r="G24" s="33">
        <v>3545.2737000000002</v>
      </c>
      <c r="H24" s="33">
        <v>4093.5192999999999</v>
      </c>
      <c r="I24" s="33"/>
      <c r="J24" s="33">
        <v>-37.963000000000001</v>
      </c>
    </row>
    <row r="25" spans="1:10" x14ac:dyDescent="0.25">
      <c r="A25" s="55" t="s">
        <v>70</v>
      </c>
      <c r="B25" s="55" t="s">
        <v>148</v>
      </c>
      <c r="C25" s="33">
        <v>901.84770000000003</v>
      </c>
      <c r="D25" s="33"/>
      <c r="E25" s="33">
        <v>1943.7961999999998</v>
      </c>
      <c r="F25" s="33"/>
      <c r="G25" s="33">
        <v>5128.5820000000003</v>
      </c>
      <c r="H25" s="33">
        <v>-1948.1476000000002</v>
      </c>
      <c r="I25" s="33">
        <v>-178.7037</v>
      </c>
      <c r="J25" s="33">
        <v>4967.5916999999999</v>
      </c>
    </row>
    <row r="26" spans="1:10" x14ac:dyDescent="0.25">
      <c r="A26" s="55" t="s">
        <v>71</v>
      </c>
      <c r="B26" s="55" t="s">
        <v>149</v>
      </c>
      <c r="C26" s="33">
        <v>-785.18520000000001</v>
      </c>
      <c r="D26" s="33"/>
      <c r="E26" s="33">
        <v>-118.5184</v>
      </c>
      <c r="F26" s="33">
        <v>4543.5213999999996</v>
      </c>
      <c r="G26" s="33">
        <v>693.5184999999999</v>
      </c>
      <c r="H26" s="33">
        <v>9489.8187999999991</v>
      </c>
      <c r="I26" s="33">
        <v>-259.25930000000005</v>
      </c>
      <c r="J26" s="33">
        <v>-504.63010000000003</v>
      </c>
    </row>
    <row r="27" spans="1:10" x14ac:dyDescent="0.25">
      <c r="A27" s="55" t="s">
        <v>73</v>
      </c>
      <c r="B27" s="55" t="s">
        <v>151</v>
      </c>
      <c r="C27" s="33">
        <v>566.66700000000003</v>
      </c>
      <c r="D27" s="33"/>
      <c r="E27" s="33">
        <v>160.98230000000001</v>
      </c>
      <c r="F27" s="33"/>
      <c r="G27" s="33">
        <v>832.56599999999992</v>
      </c>
      <c r="H27" s="33">
        <v>32341.687900000001</v>
      </c>
      <c r="I27" s="33"/>
      <c r="J27" s="33">
        <v>1194.4446</v>
      </c>
    </row>
    <row r="28" spans="1:10" x14ac:dyDescent="0.25">
      <c r="A28" s="55" t="s">
        <v>75</v>
      </c>
      <c r="B28" s="55" t="s">
        <v>153</v>
      </c>
      <c r="C28" s="33">
        <v>3986.1080000000002</v>
      </c>
      <c r="D28" s="33"/>
      <c r="E28" s="33">
        <v>1792.4677999999999</v>
      </c>
      <c r="F28" s="33">
        <v>2233.3319999999999</v>
      </c>
      <c r="G28" s="33">
        <v>724.14399999999989</v>
      </c>
      <c r="H28" s="33">
        <v>8661.1141000000007</v>
      </c>
      <c r="I28" s="33"/>
      <c r="J28" s="33">
        <v>1152.7791</v>
      </c>
    </row>
    <row r="29" spans="1:10" x14ac:dyDescent="0.25">
      <c r="A29" s="55" t="s">
        <v>86</v>
      </c>
      <c r="B29" s="55" t="s">
        <v>164</v>
      </c>
      <c r="C29" s="33"/>
      <c r="D29" s="33">
        <v>240.74</v>
      </c>
      <c r="E29" s="33">
        <v>-62.037100000000002</v>
      </c>
      <c r="F29" s="33"/>
      <c r="G29" s="33">
        <v>-38.059199999999976</v>
      </c>
      <c r="H29" s="33">
        <v>2860.1864</v>
      </c>
      <c r="I29" s="33"/>
      <c r="J29" s="33"/>
    </row>
    <row r="30" spans="1:10" x14ac:dyDescent="0.25">
      <c r="A30" s="55" t="s">
        <v>93</v>
      </c>
      <c r="B30" s="55" t="s">
        <v>229</v>
      </c>
      <c r="C30" s="33">
        <v>0</v>
      </c>
      <c r="D30" s="33"/>
      <c r="E30" s="33">
        <v>-25.862099999999998</v>
      </c>
      <c r="F30" s="33">
        <v>-72.222200000000001</v>
      </c>
      <c r="G30" s="33"/>
      <c r="H30" s="33">
        <v>10352.788</v>
      </c>
      <c r="I30" s="33"/>
      <c r="J30" s="33"/>
    </row>
    <row r="31" spans="1:10" x14ac:dyDescent="0.25">
      <c r="A31" s="55" t="s">
        <v>95</v>
      </c>
      <c r="B31" s="55" t="s">
        <v>171</v>
      </c>
      <c r="C31" s="33">
        <v>-675.92600000000004</v>
      </c>
      <c r="D31" s="33"/>
      <c r="E31" s="33">
        <v>3890.0140000000001</v>
      </c>
      <c r="F31" s="33">
        <v>-91.666899999999941</v>
      </c>
      <c r="G31" s="33">
        <v>3522.221</v>
      </c>
      <c r="H31" s="33">
        <v>47784.274999999994</v>
      </c>
      <c r="I31" s="33">
        <v>15369.456</v>
      </c>
      <c r="J31" s="33">
        <v>72877.790000000008</v>
      </c>
    </row>
    <row r="32" spans="1:10" x14ac:dyDescent="0.25">
      <c r="A32" s="55" t="s">
        <v>101</v>
      </c>
      <c r="B32" s="55" t="s">
        <v>178</v>
      </c>
      <c r="C32" s="33"/>
      <c r="D32" s="33">
        <v>-13.8889</v>
      </c>
      <c r="E32" s="33">
        <v>-20.370399999999997</v>
      </c>
      <c r="F32" s="33"/>
      <c r="G32" s="33">
        <v>-1471.3229999999999</v>
      </c>
      <c r="H32" s="33">
        <v>28746.316000000003</v>
      </c>
      <c r="I32" s="33">
        <v>-1168.5184999999999</v>
      </c>
      <c r="J32" s="33">
        <v>-66.666700000000006</v>
      </c>
    </row>
    <row r="33" spans="1:10" x14ac:dyDescent="0.25">
      <c r="A33" s="55" t="s">
        <v>103</v>
      </c>
      <c r="B33" s="55" t="s">
        <v>199</v>
      </c>
      <c r="C33" s="33">
        <v>880.55559999999991</v>
      </c>
      <c r="D33" s="33">
        <v>1496.2930000000001</v>
      </c>
      <c r="E33" s="33">
        <v>496.00590000000011</v>
      </c>
      <c r="F33" s="33">
        <v>569.4452</v>
      </c>
      <c r="G33" s="33">
        <v>13299.608999999999</v>
      </c>
      <c r="H33" s="33">
        <v>9854.6409000000003</v>
      </c>
      <c r="I33" s="33">
        <v>3037.9634999999998</v>
      </c>
      <c r="J33" s="33"/>
    </row>
    <row r="34" spans="1:10" x14ac:dyDescent="0.25">
      <c r="A34" s="55" t="s">
        <v>113</v>
      </c>
      <c r="B34" s="55" t="s">
        <v>214</v>
      </c>
      <c r="C34" s="33"/>
      <c r="D34" s="33"/>
      <c r="E34" s="33">
        <v>3337.4184999999998</v>
      </c>
      <c r="F34" s="33"/>
      <c r="G34" s="33">
        <v>16681.737000000001</v>
      </c>
      <c r="H34" s="33">
        <v>10802.7781</v>
      </c>
      <c r="I34" s="33"/>
      <c r="J34" s="33">
        <v>-120.69</v>
      </c>
    </row>
    <row r="35" spans="1:10" x14ac:dyDescent="0.25">
      <c r="A35" s="55" t="s">
        <v>114</v>
      </c>
      <c r="B35" s="55" t="s">
        <v>189</v>
      </c>
      <c r="C35" s="33"/>
      <c r="D35" s="33"/>
      <c r="E35" s="33">
        <v>2017.23</v>
      </c>
      <c r="F35" s="33"/>
      <c r="G35" s="33">
        <v>40943.988600000004</v>
      </c>
      <c r="H35" s="33">
        <v>4550.0007999999998</v>
      </c>
      <c r="I35" s="33"/>
      <c r="J35" s="33">
        <v>1604.6289999999999</v>
      </c>
    </row>
    <row r="36" spans="1:10" x14ac:dyDescent="0.25">
      <c r="A36" s="55" t="s">
        <v>119</v>
      </c>
      <c r="B36" s="55" t="s">
        <v>194</v>
      </c>
      <c r="C36" s="33"/>
      <c r="D36" s="33">
        <v>1450</v>
      </c>
      <c r="E36" s="33">
        <v>-52.777799999999999</v>
      </c>
      <c r="F36" s="33">
        <v>-130.5556</v>
      </c>
      <c r="G36" s="33">
        <v>21070.9437</v>
      </c>
      <c r="H36" s="33">
        <v>123200.9423</v>
      </c>
      <c r="I36" s="33">
        <v>1114.806</v>
      </c>
      <c r="J36" s="33"/>
    </row>
    <row r="37" spans="1:10" x14ac:dyDescent="0.25">
      <c r="A37" s="55" t="s">
        <v>65</v>
      </c>
      <c r="B37" s="55" t="s">
        <v>145</v>
      </c>
      <c r="C37" s="33">
        <v>2782.4050000000002</v>
      </c>
      <c r="D37" s="33"/>
      <c r="E37" s="33">
        <v>-5.5556000000000001</v>
      </c>
      <c r="F37" s="33"/>
      <c r="G37" s="33">
        <v>6421.0948999999991</v>
      </c>
      <c r="H37" s="33">
        <v>22737.970500000003</v>
      </c>
      <c r="I37" s="33">
        <v>55.555999999999997</v>
      </c>
      <c r="J37" s="33">
        <v>181.482</v>
      </c>
    </row>
    <row r="38" spans="1:10" x14ac:dyDescent="0.25">
      <c r="A38" s="55" t="s">
        <v>68</v>
      </c>
      <c r="B38" s="55" t="s">
        <v>147</v>
      </c>
      <c r="C38" s="33">
        <v>331.48149999999998</v>
      </c>
      <c r="D38" s="33">
        <v>183.334</v>
      </c>
      <c r="E38" s="33">
        <v>3664.2734999999998</v>
      </c>
      <c r="F38" s="33">
        <v>-1520.3702000000003</v>
      </c>
      <c r="G38" s="33">
        <v>28476.869400000003</v>
      </c>
      <c r="H38" s="33">
        <v>2749.0753</v>
      </c>
      <c r="I38" s="33">
        <v>-372.22180000000003</v>
      </c>
      <c r="J38" s="33">
        <v>1547.2238</v>
      </c>
    </row>
    <row r="39" spans="1:10" x14ac:dyDescent="0.25">
      <c r="A39" s="55" t="s">
        <v>72</v>
      </c>
      <c r="B39" s="55" t="s">
        <v>150</v>
      </c>
      <c r="C39" s="33">
        <v>740.74059999999997</v>
      </c>
      <c r="D39" s="33">
        <v>-78.703699999999998</v>
      </c>
      <c r="E39" s="33">
        <v>6040.1743000000006</v>
      </c>
      <c r="F39" s="33">
        <v>1455.558</v>
      </c>
      <c r="G39" s="33">
        <v>8861.1417000000001</v>
      </c>
      <c r="H39" s="33">
        <v>13671.310500000001</v>
      </c>
      <c r="I39" s="33">
        <v>4515.745899999999</v>
      </c>
      <c r="J39" s="33">
        <v>7822.8919999999998</v>
      </c>
    </row>
    <row r="40" spans="1:10" x14ac:dyDescent="0.25">
      <c r="A40" s="55" t="s">
        <v>77</v>
      </c>
      <c r="B40" s="55" t="s">
        <v>155</v>
      </c>
      <c r="C40" s="33">
        <v>2444.444</v>
      </c>
      <c r="D40" s="33">
        <v>3137.9633999999996</v>
      </c>
      <c r="E40" s="33">
        <v>5477.0065000000004</v>
      </c>
      <c r="F40" s="33"/>
      <c r="G40" s="33">
        <v>12594.182700000001</v>
      </c>
      <c r="H40" s="33">
        <v>9287.9665000000023</v>
      </c>
      <c r="I40" s="33">
        <v>2217.5830000000001</v>
      </c>
      <c r="J40" s="33">
        <v>11833.3331</v>
      </c>
    </row>
    <row r="41" spans="1:10" x14ac:dyDescent="0.25">
      <c r="A41" s="55" t="s">
        <v>81</v>
      </c>
      <c r="B41" s="55" t="s">
        <v>158</v>
      </c>
      <c r="C41" s="33">
        <v>2069.4447</v>
      </c>
      <c r="D41" s="33">
        <v>538.88900000000001</v>
      </c>
      <c r="E41" s="33">
        <v>15884.634799999998</v>
      </c>
      <c r="F41" s="33">
        <v>3832.4132</v>
      </c>
      <c r="G41" s="33">
        <v>8728.2681999999986</v>
      </c>
      <c r="H41" s="33">
        <v>17710.192299999999</v>
      </c>
      <c r="I41" s="33">
        <v>6754.6279999999988</v>
      </c>
      <c r="J41" s="33">
        <v>10699.715200000001</v>
      </c>
    </row>
    <row r="42" spans="1:10" x14ac:dyDescent="0.25">
      <c r="A42" s="55" t="s">
        <v>84</v>
      </c>
      <c r="B42" s="55" t="s">
        <v>162</v>
      </c>
      <c r="C42" s="33">
        <v>8576.848</v>
      </c>
      <c r="D42" s="33">
        <v>3593.5189999999998</v>
      </c>
      <c r="E42" s="33">
        <v>1601.1481000000003</v>
      </c>
      <c r="F42" s="33">
        <v>1227.7768999999998</v>
      </c>
      <c r="G42" s="33">
        <v>24558.542000000001</v>
      </c>
      <c r="H42" s="33">
        <v>1563.8896999999997</v>
      </c>
      <c r="I42" s="33">
        <v>10.184899999999992</v>
      </c>
      <c r="J42" s="33">
        <v>3240.7415000000001</v>
      </c>
    </row>
    <row r="43" spans="1:10" x14ac:dyDescent="0.25">
      <c r="A43" s="55" t="s">
        <v>96</v>
      </c>
      <c r="B43" s="55" t="s">
        <v>198</v>
      </c>
      <c r="C43" s="33">
        <v>881.48099999999999</v>
      </c>
      <c r="D43" s="33">
        <v>-122.2222</v>
      </c>
      <c r="E43" s="33">
        <v>5652.3226999999997</v>
      </c>
      <c r="F43" s="33"/>
      <c r="G43" s="33">
        <v>1428.4797000000001</v>
      </c>
      <c r="H43" s="33">
        <v>5179.6297999999997</v>
      </c>
      <c r="I43" s="33">
        <v>849.07399999999996</v>
      </c>
      <c r="J43" s="33">
        <v>3164.8168000000005</v>
      </c>
    </row>
    <row r="44" spans="1:10" x14ac:dyDescent="0.25">
      <c r="A44" s="55" t="s">
        <v>202</v>
      </c>
      <c r="B44" s="55" t="s">
        <v>172</v>
      </c>
      <c r="C44" s="33"/>
      <c r="D44" s="33"/>
      <c r="E44" s="33">
        <v>-18.5185</v>
      </c>
      <c r="F44" s="33"/>
      <c r="G44" s="33"/>
      <c r="H44" s="33">
        <v>4597.2224999999999</v>
      </c>
      <c r="I44" s="33">
        <v>1598.1479999999999</v>
      </c>
      <c r="J44" s="33"/>
    </row>
    <row r="45" spans="1:10" x14ac:dyDescent="0.25">
      <c r="A45" s="55" t="s">
        <v>100</v>
      </c>
      <c r="B45" s="55" t="s">
        <v>177</v>
      </c>
      <c r="C45" s="33">
        <v>-136.11109999999999</v>
      </c>
      <c r="D45" s="33">
        <v>279.63</v>
      </c>
      <c r="E45" s="33">
        <v>908.33269999999993</v>
      </c>
      <c r="F45" s="33">
        <v>251.852</v>
      </c>
      <c r="G45" s="33">
        <v>5300.4261999999999</v>
      </c>
      <c r="H45" s="33">
        <v>5422.2247000000007</v>
      </c>
      <c r="I45" s="33">
        <v>955.55600000000004</v>
      </c>
      <c r="J45" s="33">
        <v>-98.14630000000011</v>
      </c>
    </row>
    <row r="46" spans="1:10" x14ac:dyDescent="0.25">
      <c r="A46" s="55" t="s">
        <v>104</v>
      </c>
      <c r="B46" s="55" t="s">
        <v>180</v>
      </c>
      <c r="C46" s="33">
        <v>1691.6669999999999</v>
      </c>
      <c r="D46" s="33">
        <v>3787.0371999999998</v>
      </c>
      <c r="E46" s="33">
        <v>18286.918300000001</v>
      </c>
      <c r="F46" s="33">
        <v>90.741100000000003</v>
      </c>
      <c r="G46" s="33">
        <v>23023.516100000001</v>
      </c>
      <c r="H46" s="33">
        <v>9598.1542999999983</v>
      </c>
      <c r="I46" s="33">
        <v>12900.923699999999</v>
      </c>
      <c r="J46" s="33">
        <v>4474.9989999999998</v>
      </c>
    </row>
    <row r="47" spans="1:10" x14ac:dyDescent="0.25">
      <c r="A47" s="55" t="s">
        <v>107</v>
      </c>
      <c r="B47" s="55" t="s">
        <v>183</v>
      </c>
      <c r="C47" s="33">
        <v>566.66700000000003</v>
      </c>
      <c r="D47" s="33"/>
      <c r="E47" s="33">
        <v>1866.9217000000003</v>
      </c>
      <c r="F47" s="33">
        <v>6662.0450000000001</v>
      </c>
      <c r="G47" s="33">
        <v>19429.663699999997</v>
      </c>
      <c r="H47" s="33">
        <v>16645.374799999998</v>
      </c>
      <c r="I47" s="33">
        <v>166.66800000000001</v>
      </c>
      <c r="J47" s="33">
        <v>11602.7804</v>
      </c>
    </row>
    <row r="48" spans="1:10" x14ac:dyDescent="0.25">
      <c r="A48" s="55" t="s">
        <v>109</v>
      </c>
      <c r="B48" s="55" t="s">
        <v>185</v>
      </c>
      <c r="C48" s="33">
        <v>5666.67</v>
      </c>
      <c r="D48" s="33">
        <v>-283.33339999999998</v>
      </c>
      <c r="E48" s="33">
        <v>-74.074100000000001</v>
      </c>
      <c r="F48" s="33">
        <v>-391.66669999999999</v>
      </c>
      <c r="G48" s="33">
        <v>-1541.8600999999999</v>
      </c>
      <c r="H48" s="33">
        <v>-725.00009999999997</v>
      </c>
      <c r="I48" s="33">
        <v>-888.88900000000012</v>
      </c>
      <c r="J48" s="33"/>
    </row>
    <row r="49" spans="1:10" x14ac:dyDescent="0.25">
      <c r="A49" s="55" t="s">
        <v>112</v>
      </c>
      <c r="B49" s="55" t="s">
        <v>188</v>
      </c>
      <c r="C49" s="33">
        <v>-28.703700000000001</v>
      </c>
      <c r="D49" s="33"/>
      <c r="E49" s="33">
        <v>-111.11099999999999</v>
      </c>
      <c r="F49" s="33"/>
      <c r="G49" s="33">
        <v>2606.8872000000001</v>
      </c>
      <c r="H49" s="33">
        <v>3252.7808999999997</v>
      </c>
      <c r="I49" s="33">
        <v>1350.9259999999999</v>
      </c>
      <c r="J49" s="33">
        <v>4420.3692000000001</v>
      </c>
    </row>
    <row r="50" spans="1:10" x14ac:dyDescent="0.25">
      <c r="A50" s="55" t="s">
        <v>67</v>
      </c>
      <c r="B50" s="55" t="s">
        <v>146</v>
      </c>
      <c r="C50" s="33">
        <v>1762.962</v>
      </c>
      <c r="D50" s="33">
        <v>1038.8889999999999</v>
      </c>
      <c r="E50" s="33">
        <v>7493.7762000000002</v>
      </c>
      <c r="F50" s="33"/>
      <c r="G50" s="33">
        <v>21300.797999999999</v>
      </c>
      <c r="H50" s="33">
        <v>23125.003600000007</v>
      </c>
      <c r="I50" s="33">
        <v>15732.3796</v>
      </c>
      <c r="J50" s="33">
        <v>38175.915900000007</v>
      </c>
    </row>
    <row r="51" spans="1:10" x14ac:dyDescent="0.25">
      <c r="A51" s="55" t="s">
        <v>78</v>
      </c>
      <c r="B51" s="55" t="s">
        <v>156</v>
      </c>
      <c r="C51" s="33"/>
      <c r="D51" s="33">
        <v>1870.3879999999999</v>
      </c>
      <c r="E51" s="33">
        <v>5905.7286999999997</v>
      </c>
      <c r="F51" s="33"/>
      <c r="G51" s="33">
        <v>21893.739099999999</v>
      </c>
      <c r="H51" s="33">
        <v>1668.5195999999999</v>
      </c>
      <c r="I51" s="33">
        <v>-182.4075</v>
      </c>
      <c r="J51" s="33">
        <v>1056.4886999999999</v>
      </c>
    </row>
    <row r="52" spans="1:10" x14ac:dyDescent="0.25">
      <c r="A52" s="55" t="s">
        <v>83</v>
      </c>
      <c r="B52" s="55" t="s">
        <v>160</v>
      </c>
      <c r="C52" s="33">
        <v>569.44399999999996</v>
      </c>
      <c r="D52" s="33">
        <v>676.3184</v>
      </c>
      <c r="E52" s="33"/>
      <c r="F52" s="33">
        <v>111.11430000000007</v>
      </c>
      <c r="G52" s="33">
        <v>1611.6552999999999</v>
      </c>
      <c r="H52" s="33">
        <v>7246.3001999999988</v>
      </c>
      <c r="I52" s="33">
        <v>21951.8482</v>
      </c>
      <c r="J52" s="33">
        <v>16205.526899999997</v>
      </c>
    </row>
    <row r="53" spans="1:10" x14ac:dyDescent="0.25">
      <c r="A53" s="55" t="s">
        <v>90</v>
      </c>
      <c r="B53" s="55" t="s">
        <v>168</v>
      </c>
      <c r="C53" s="33"/>
      <c r="D53" s="33"/>
      <c r="E53" s="33"/>
      <c r="F53" s="33"/>
      <c r="G53" s="33">
        <v>19198.852999999999</v>
      </c>
      <c r="H53" s="33">
        <v>491.66699999999997</v>
      </c>
      <c r="I53" s="33"/>
      <c r="J53" s="33">
        <v>3736.11</v>
      </c>
    </row>
    <row r="54" spans="1:10" x14ac:dyDescent="0.25">
      <c r="A54" s="55" t="s">
        <v>94</v>
      </c>
      <c r="B54" s="55" t="s">
        <v>197</v>
      </c>
      <c r="C54" s="33"/>
      <c r="D54" s="33"/>
      <c r="E54" s="33">
        <v>14391.582999999999</v>
      </c>
      <c r="F54" s="33"/>
      <c r="G54" s="33">
        <v>4389.6379999999999</v>
      </c>
      <c r="H54" s="33">
        <v>9319.44</v>
      </c>
      <c r="I54" s="33">
        <v>1005.557</v>
      </c>
      <c r="J54" s="33"/>
    </row>
    <row r="55" spans="1:10" x14ac:dyDescent="0.25">
      <c r="A55" s="55" t="s">
        <v>110</v>
      </c>
      <c r="B55" s="55" t="s">
        <v>186</v>
      </c>
      <c r="C55" s="33"/>
      <c r="D55" s="33"/>
      <c r="E55" s="33">
        <v>2993.5144999999993</v>
      </c>
      <c r="F55" s="33">
        <v>9068.5280999999995</v>
      </c>
      <c r="G55" s="33">
        <v>38755.352100000004</v>
      </c>
      <c r="H55" s="33">
        <v>5788.8942000000025</v>
      </c>
      <c r="I55" s="33">
        <v>14755.554</v>
      </c>
      <c r="J55" s="33">
        <v>10526.85</v>
      </c>
    </row>
    <row r="56" spans="1:10" x14ac:dyDescent="0.25">
      <c r="A56" s="55" t="s">
        <v>115</v>
      </c>
      <c r="B56" s="55" t="s">
        <v>230</v>
      </c>
      <c r="C56" s="33"/>
      <c r="D56" s="33">
        <v>-207.2791</v>
      </c>
      <c r="E56" s="33">
        <v>10979.814199999999</v>
      </c>
      <c r="F56" s="33">
        <v>-499.07410000000004</v>
      </c>
      <c r="G56" s="33">
        <v>16039.517400000001</v>
      </c>
      <c r="H56" s="33">
        <v>-969.44420000000014</v>
      </c>
      <c r="I56" s="33">
        <v>934.26030000000003</v>
      </c>
      <c r="J56" s="33">
        <v>16950.9228</v>
      </c>
    </row>
    <row r="57" spans="1:10" x14ac:dyDescent="0.25">
      <c r="A57" s="55" t="s">
        <v>117</v>
      </c>
      <c r="B57" s="55" t="s">
        <v>192</v>
      </c>
      <c r="C57" s="33"/>
      <c r="D57" s="33">
        <v>4961.1120000000001</v>
      </c>
      <c r="E57" s="33">
        <v>27444.110299999997</v>
      </c>
      <c r="F57" s="33"/>
      <c r="G57" s="33">
        <v>40517.488900000004</v>
      </c>
      <c r="H57" s="33">
        <v>6993.5189</v>
      </c>
      <c r="I57" s="33">
        <v>334.25899999999996</v>
      </c>
      <c r="J57" s="33">
        <v>2251.8519999999999</v>
      </c>
    </row>
    <row r="58" spans="1:10" x14ac:dyDescent="0.25">
      <c r="A58" s="55" t="s">
        <v>201</v>
      </c>
      <c r="B58" s="55" t="s">
        <v>161</v>
      </c>
      <c r="C58" s="33"/>
      <c r="D58" s="33"/>
      <c r="E58" s="33"/>
      <c r="F58" s="33"/>
      <c r="G58" s="33">
        <v>1249.6759999999999</v>
      </c>
      <c r="H58" s="33">
        <v>1201.8520000000001</v>
      </c>
      <c r="I58" s="33"/>
      <c r="J58" s="33"/>
    </row>
    <row r="59" spans="1:10" x14ac:dyDescent="0.25">
      <c r="A59" s="55" t="s">
        <v>124</v>
      </c>
      <c r="B59" s="55" t="s">
        <v>170</v>
      </c>
      <c r="C59" s="33">
        <v>3017.5894999999996</v>
      </c>
      <c r="D59" s="33">
        <v>-969.4435000000002</v>
      </c>
      <c r="E59" s="33">
        <v>4715.3519999999999</v>
      </c>
      <c r="F59" s="33">
        <v>290.74130000000002</v>
      </c>
      <c r="G59" s="33">
        <v>35087.143100000008</v>
      </c>
      <c r="H59" s="33">
        <v>4811.1116999999995</v>
      </c>
      <c r="I59" s="33">
        <v>6468.5114999999996</v>
      </c>
      <c r="J59" s="33">
        <v>4562.9647000000004</v>
      </c>
    </row>
    <row r="60" spans="1:10" x14ac:dyDescent="0.25">
      <c r="A60" s="55" t="s">
        <v>125</v>
      </c>
      <c r="B60" s="55" t="s">
        <v>173</v>
      </c>
      <c r="C60" s="33">
        <v>1137.0355</v>
      </c>
      <c r="D60" s="33">
        <v>6491.9210999999996</v>
      </c>
      <c r="E60" s="33">
        <v>2240.6723000000002</v>
      </c>
      <c r="F60" s="33">
        <v>359.25540000000001</v>
      </c>
      <c r="G60" s="33">
        <v>7512.4731000000011</v>
      </c>
      <c r="H60" s="33">
        <v>5587.0358999999999</v>
      </c>
      <c r="I60" s="33">
        <v>3162.0375999999997</v>
      </c>
      <c r="J60" s="33">
        <v>2767.5940000000001</v>
      </c>
    </row>
    <row r="61" spans="1:10" x14ac:dyDescent="0.25">
      <c r="A61" s="57" t="s">
        <v>217</v>
      </c>
      <c r="B61" s="57" t="s">
        <v>200</v>
      </c>
      <c r="C61" s="30">
        <v>60018.47990000002</v>
      </c>
      <c r="D61" s="30">
        <v>109618.28089999997</v>
      </c>
      <c r="E61" s="30">
        <v>180671.13650000014</v>
      </c>
      <c r="F61" s="30">
        <v>38708.370499999997</v>
      </c>
      <c r="G61" s="30">
        <v>775985.00899999973</v>
      </c>
      <c r="H61" s="30">
        <v>861820.69360000314</v>
      </c>
      <c r="I61" s="30">
        <v>122724.92529999984</v>
      </c>
      <c r="J61" s="30">
        <v>273199.96920000023</v>
      </c>
    </row>
    <row r="62" spans="1:10" x14ac:dyDescent="0.25">
      <c r="A62" s="60" t="s">
        <v>94</v>
      </c>
      <c r="B62" s="60" t="s">
        <v>94</v>
      </c>
      <c r="C62" s="33" t="s">
        <v>197</v>
      </c>
      <c r="D62" s="33"/>
      <c r="E62" s="33"/>
      <c r="F62" s="33">
        <v>10065</v>
      </c>
      <c r="G62" s="33"/>
      <c r="H62" s="33"/>
      <c r="I62" s="33"/>
      <c r="J62" s="33">
        <v>1</v>
      </c>
    </row>
    <row r="63" spans="1:10" x14ac:dyDescent="0.25">
      <c r="A63" s="60" t="s">
        <v>110</v>
      </c>
      <c r="B63" s="60" t="s">
        <v>110</v>
      </c>
      <c r="C63" s="33" t="s">
        <v>186</v>
      </c>
      <c r="D63" s="33"/>
      <c r="E63" s="33">
        <v>9799.1111000000001</v>
      </c>
      <c r="F63" s="33">
        <v>6442.5182000000004</v>
      </c>
      <c r="G63" s="33">
        <v>11368.996999999999</v>
      </c>
      <c r="H63" s="33"/>
      <c r="I63" s="33">
        <v>5</v>
      </c>
      <c r="J63" s="33">
        <v>8</v>
      </c>
    </row>
    <row r="64" spans="1:10" x14ac:dyDescent="0.25">
      <c r="A64" s="60" t="s">
        <v>115</v>
      </c>
      <c r="B64" s="60" t="s">
        <v>115</v>
      </c>
      <c r="C64" s="33" t="s">
        <v>230</v>
      </c>
      <c r="D64" s="33">
        <v>-207.2791</v>
      </c>
      <c r="E64" s="33">
        <v>-499.07410000000004</v>
      </c>
      <c r="F64" s="33">
        <v>-930.11120000000005</v>
      </c>
      <c r="G64" s="33">
        <v>18333.068799999997</v>
      </c>
      <c r="H64" s="33">
        <v>1</v>
      </c>
      <c r="I64" s="33">
        <v>1</v>
      </c>
      <c r="J64" s="33">
        <v>4</v>
      </c>
    </row>
    <row r="65" spans="1:10" x14ac:dyDescent="0.25">
      <c r="A65" s="60" t="s">
        <v>117</v>
      </c>
      <c r="B65" s="60" t="s">
        <v>117</v>
      </c>
      <c r="C65" s="33" t="s">
        <v>192</v>
      </c>
      <c r="D65" s="33">
        <v>5590.0020000000004</v>
      </c>
      <c r="E65" s="33"/>
      <c r="F65" s="33">
        <v>7556.9259000000002</v>
      </c>
      <c r="G65" s="33">
        <v>2435.0369999999998</v>
      </c>
      <c r="H65" s="33">
        <v>2</v>
      </c>
      <c r="I65" s="33"/>
      <c r="J65" s="33">
        <v>3</v>
      </c>
    </row>
    <row r="66" spans="1:10" x14ac:dyDescent="0.25">
      <c r="A66" s="57" t="s">
        <v>217</v>
      </c>
      <c r="B66" s="57" t="s">
        <v>217</v>
      </c>
      <c r="C66" s="30" t="s">
        <v>200</v>
      </c>
      <c r="D66" s="30">
        <v>120486.43390000002</v>
      </c>
      <c r="E66" s="30">
        <v>42498.633500000004</v>
      </c>
      <c r="F66" s="30">
        <v>940238.92960000038</v>
      </c>
      <c r="G66" s="30">
        <v>296639.26120000012</v>
      </c>
      <c r="H66" s="30">
        <v>62</v>
      </c>
      <c r="I66" s="30">
        <v>65</v>
      </c>
      <c r="J66" s="30">
        <v>337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44365-DD65-49B8-95FD-5801E0770239}">
  <dimension ref="A1:D65"/>
  <sheetViews>
    <sheetView workbookViewId="0">
      <selection activeCell="A2" sqref="A2"/>
    </sheetView>
  </sheetViews>
  <sheetFormatPr baseColWidth="10" defaultRowHeight="15" x14ac:dyDescent="0.25"/>
  <cols>
    <col min="1" max="1" width="7" bestFit="1" customWidth="1"/>
    <col min="2" max="2" width="46.42578125" bestFit="1" customWidth="1"/>
    <col min="3" max="3" width="14.7109375" bestFit="1" customWidth="1"/>
    <col min="4" max="4" width="23.7109375" bestFit="1" customWidth="1"/>
  </cols>
  <sheetData>
    <row r="1" spans="1:4" x14ac:dyDescent="0.25">
      <c r="A1" s="56" t="s">
        <v>231</v>
      </c>
      <c r="B1" s="56" t="s">
        <v>215</v>
      </c>
      <c r="C1" s="56" t="s">
        <v>216</v>
      </c>
      <c r="D1" s="56" t="s">
        <v>211</v>
      </c>
    </row>
    <row r="2" spans="1:4" x14ac:dyDescent="0.25">
      <c r="A2" s="58" t="s">
        <v>63</v>
      </c>
      <c r="B2" s="58" t="s">
        <v>144</v>
      </c>
      <c r="C2" s="59">
        <v>106489.17610000008</v>
      </c>
      <c r="D2" s="59">
        <v>9</v>
      </c>
    </row>
    <row r="3" spans="1:4" x14ac:dyDescent="0.25">
      <c r="A3" s="60" t="s">
        <v>74</v>
      </c>
      <c r="B3" s="60" t="s">
        <v>152</v>
      </c>
      <c r="C3" s="29">
        <v>-7041.5056999999997</v>
      </c>
      <c r="D3" s="29">
        <v>11</v>
      </c>
    </row>
    <row r="4" spans="1:4" x14ac:dyDescent="0.25">
      <c r="A4" s="60" t="s">
        <v>82</v>
      </c>
      <c r="B4" s="60" t="s">
        <v>159</v>
      </c>
      <c r="C4" s="29">
        <v>26214.596799999999</v>
      </c>
      <c r="D4" s="29">
        <v>6</v>
      </c>
    </row>
    <row r="5" spans="1:4" x14ac:dyDescent="0.25">
      <c r="A5" s="60" t="s">
        <v>87</v>
      </c>
      <c r="B5" s="60" t="s">
        <v>165</v>
      </c>
      <c r="C5" s="29">
        <v>2616.779200000009</v>
      </c>
      <c r="D5" s="29">
        <v>4</v>
      </c>
    </row>
    <row r="6" spans="1:4" x14ac:dyDescent="0.25">
      <c r="A6" s="60" t="s">
        <v>88</v>
      </c>
      <c r="B6" s="60" t="s">
        <v>166</v>
      </c>
      <c r="C6" s="29">
        <v>338749.55059999984</v>
      </c>
      <c r="D6" s="29">
        <v>7</v>
      </c>
    </row>
    <row r="7" spans="1:4" x14ac:dyDescent="0.25">
      <c r="A7" s="60" t="s">
        <v>98</v>
      </c>
      <c r="B7" s="60" t="s">
        <v>175</v>
      </c>
      <c r="C7" s="29">
        <v>179746.52999999997</v>
      </c>
      <c r="D7" s="29">
        <v>11</v>
      </c>
    </row>
    <row r="8" spans="1:4" x14ac:dyDescent="0.25">
      <c r="A8" s="60" t="s">
        <v>105</v>
      </c>
      <c r="B8" s="60" t="s">
        <v>181</v>
      </c>
      <c r="C8" s="29">
        <v>59202.489200000011</v>
      </c>
      <c r="D8" s="29">
        <v>8</v>
      </c>
    </row>
    <row r="9" spans="1:4" x14ac:dyDescent="0.25">
      <c r="A9" s="60" t="s">
        <v>106</v>
      </c>
      <c r="B9" s="60" t="s">
        <v>182</v>
      </c>
      <c r="C9" s="29">
        <v>227410.33539999998</v>
      </c>
      <c r="D9" s="29">
        <v>11</v>
      </c>
    </row>
    <row r="10" spans="1:4" x14ac:dyDescent="0.25">
      <c r="A10" s="60" t="s">
        <v>80</v>
      </c>
      <c r="B10" s="60" t="s">
        <v>157</v>
      </c>
      <c r="C10" s="29">
        <v>1936.3659000000005</v>
      </c>
      <c r="D10" s="29">
        <v>12</v>
      </c>
    </row>
    <row r="11" spans="1:4" x14ac:dyDescent="0.25">
      <c r="A11" s="60" t="s">
        <v>85</v>
      </c>
      <c r="B11" s="60" t="s">
        <v>163</v>
      </c>
      <c r="C11" s="29">
        <v>15134.8583</v>
      </c>
      <c r="D11" s="29">
        <v>8</v>
      </c>
    </row>
    <row r="12" spans="1:4" x14ac:dyDescent="0.25">
      <c r="A12" s="60" t="s">
        <v>89</v>
      </c>
      <c r="B12" s="60" t="s">
        <v>167</v>
      </c>
      <c r="C12" s="29">
        <v>14334.344499999999</v>
      </c>
      <c r="D12" s="29">
        <v>5</v>
      </c>
    </row>
    <row r="13" spans="1:4" x14ac:dyDescent="0.25">
      <c r="A13" s="58" t="s">
        <v>91</v>
      </c>
      <c r="B13" s="58" t="s">
        <v>169</v>
      </c>
      <c r="C13" s="59">
        <v>11203.833699999999</v>
      </c>
      <c r="D13" s="59">
        <v>13</v>
      </c>
    </row>
    <row r="14" spans="1:4" x14ac:dyDescent="0.25">
      <c r="A14" s="60" t="s">
        <v>92</v>
      </c>
      <c r="B14" s="60" t="s">
        <v>195</v>
      </c>
      <c r="C14" s="29">
        <v>22473.055399999997</v>
      </c>
      <c r="D14" s="29">
        <v>11</v>
      </c>
    </row>
    <row r="15" spans="1:4" x14ac:dyDescent="0.25">
      <c r="A15" s="60" t="s">
        <v>97</v>
      </c>
      <c r="B15" s="60" t="s">
        <v>174</v>
      </c>
      <c r="C15" s="29">
        <v>132634.1667</v>
      </c>
      <c r="D15" s="29">
        <v>13</v>
      </c>
    </row>
    <row r="16" spans="1:4" x14ac:dyDescent="0.25">
      <c r="A16" s="60" t="s">
        <v>108</v>
      </c>
      <c r="B16" s="60" t="s">
        <v>184</v>
      </c>
      <c r="C16" s="29">
        <v>100811.95349999999</v>
      </c>
      <c r="D16" s="29">
        <v>9</v>
      </c>
    </row>
    <row r="17" spans="1:4" x14ac:dyDescent="0.25">
      <c r="A17" s="60" t="s">
        <v>111</v>
      </c>
      <c r="B17" s="60" t="s">
        <v>187</v>
      </c>
      <c r="C17" s="29">
        <v>4560.1832999999997</v>
      </c>
      <c r="D17" s="29">
        <v>6</v>
      </c>
    </row>
    <row r="18" spans="1:4" x14ac:dyDescent="0.25">
      <c r="A18" s="60" t="s">
        <v>116</v>
      </c>
      <c r="B18" s="60" t="s">
        <v>191</v>
      </c>
      <c r="C18" s="29">
        <v>51363.712400000011</v>
      </c>
      <c r="D18" s="29">
        <v>7</v>
      </c>
    </row>
    <row r="19" spans="1:4" x14ac:dyDescent="0.25">
      <c r="A19" s="60" t="s">
        <v>118</v>
      </c>
      <c r="B19" s="60" t="s">
        <v>193</v>
      </c>
      <c r="C19" s="29">
        <v>121985.50110000004</v>
      </c>
      <c r="D19" s="29">
        <v>8</v>
      </c>
    </row>
    <row r="20" spans="1:4" x14ac:dyDescent="0.25">
      <c r="A20" s="60" t="s">
        <v>76</v>
      </c>
      <c r="B20" s="60" t="s">
        <v>154</v>
      </c>
      <c r="C20" s="29">
        <v>178475.94569999992</v>
      </c>
      <c r="D20" s="29">
        <v>8</v>
      </c>
    </row>
    <row r="21" spans="1:4" x14ac:dyDescent="0.25">
      <c r="A21" s="60" t="s">
        <v>99</v>
      </c>
      <c r="B21" s="60" t="s">
        <v>227</v>
      </c>
      <c r="C21" s="29">
        <v>11725.100899999999</v>
      </c>
      <c r="D21" s="29">
        <v>12</v>
      </c>
    </row>
    <row r="22" spans="1:4" x14ac:dyDescent="0.25">
      <c r="A22" s="60" t="s">
        <v>102</v>
      </c>
      <c r="B22" s="60" t="s">
        <v>228</v>
      </c>
      <c r="C22" s="29">
        <v>3082.2031999999999</v>
      </c>
      <c r="D22" s="29">
        <v>2</v>
      </c>
    </row>
    <row r="23" spans="1:4" x14ac:dyDescent="0.25">
      <c r="A23" s="60" t="s">
        <v>70</v>
      </c>
      <c r="B23" s="60" t="s">
        <v>148</v>
      </c>
      <c r="C23" s="29">
        <v>21505.891999999993</v>
      </c>
      <c r="D23" s="29">
        <v>7</v>
      </c>
    </row>
    <row r="24" spans="1:4" x14ac:dyDescent="0.25">
      <c r="A24" s="60" t="s">
        <v>71</v>
      </c>
      <c r="B24" s="60" t="s">
        <v>149</v>
      </c>
      <c r="C24" s="29">
        <v>118851.9278</v>
      </c>
      <c r="D24" s="29">
        <v>12</v>
      </c>
    </row>
    <row r="25" spans="1:4" x14ac:dyDescent="0.25">
      <c r="A25" s="58" t="s">
        <v>73</v>
      </c>
      <c r="B25" s="58" t="s">
        <v>151</v>
      </c>
      <c r="C25" s="59">
        <v>9637.3524000000016</v>
      </c>
      <c r="D25" s="59">
        <v>9</v>
      </c>
    </row>
    <row r="26" spans="1:4" x14ac:dyDescent="0.25">
      <c r="A26" s="60" t="s">
        <v>75</v>
      </c>
      <c r="B26" s="60" t="s">
        <v>153</v>
      </c>
      <c r="C26" s="29">
        <v>1144.6984999999995</v>
      </c>
      <c r="D26" s="29">
        <v>11</v>
      </c>
    </row>
    <row r="27" spans="1:4" x14ac:dyDescent="0.25">
      <c r="A27" s="60" t="s">
        <v>86</v>
      </c>
      <c r="B27" s="60" t="s">
        <v>164</v>
      </c>
      <c r="C27" s="29">
        <v>575.38199999999995</v>
      </c>
      <c r="D27" s="29">
        <v>6</v>
      </c>
    </row>
    <row r="28" spans="1:4" x14ac:dyDescent="0.25">
      <c r="A28" s="60" t="s">
        <v>93</v>
      </c>
      <c r="B28" s="60" t="s">
        <v>229</v>
      </c>
      <c r="C28" s="29">
        <v>308.22160000000008</v>
      </c>
      <c r="D28" s="29">
        <v>5</v>
      </c>
    </row>
    <row r="29" spans="1:4" x14ac:dyDescent="0.25">
      <c r="A29" s="60" t="s">
        <v>95</v>
      </c>
      <c r="B29" s="60" t="s">
        <v>171</v>
      </c>
      <c r="C29" s="29">
        <v>-8868.4502999999968</v>
      </c>
      <c r="D29" s="29">
        <v>8</v>
      </c>
    </row>
    <row r="30" spans="1:4" x14ac:dyDescent="0.25">
      <c r="A30" s="60" t="s">
        <v>101</v>
      </c>
      <c r="B30" s="60" t="s">
        <v>178</v>
      </c>
      <c r="C30" s="29">
        <v>775.66219999999896</v>
      </c>
      <c r="D30" s="29">
        <v>6</v>
      </c>
    </row>
    <row r="31" spans="1:4" x14ac:dyDescent="0.25">
      <c r="A31" s="60" t="s">
        <v>103</v>
      </c>
      <c r="B31" s="60" t="s">
        <v>199</v>
      </c>
      <c r="C31" s="29">
        <v>11851.852899999998</v>
      </c>
      <c r="D31" s="29">
        <v>6</v>
      </c>
    </row>
    <row r="32" spans="1:4" x14ac:dyDescent="0.25">
      <c r="A32" s="60" t="s">
        <v>113</v>
      </c>
      <c r="B32" s="60" t="s">
        <v>214</v>
      </c>
      <c r="C32" s="29">
        <v>30799.993000000006</v>
      </c>
      <c r="D32" s="29">
        <v>9</v>
      </c>
    </row>
    <row r="33" spans="1:4" x14ac:dyDescent="0.25">
      <c r="A33" s="60" t="s">
        <v>114</v>
      </c>
      <c r="B33" s="60" t="s">
        <v>189</v>
      </c>
      <c r="C33" s="29">
        <v>-40474.669399999999</v>
      </c>
      <c r="D33" s="29">
        <v>5</v>
      </c>
    </row>
    <row r="34" spans="1:4" x14ac:dyDescent="0.25">
      <c r="A34" s="60" t="s">
        <v>119</v>
      </c>
      <c r="B34" s="60" t="s">
        <v>194</v>
      </c>
      <c r="C34" s="29">
        <v>44626.870699999999</v>
      </c>
      <c r="D34" s="29">
        <v>11</v>
      </c>
    </row>
    <row r="35" spans="1:4" x14ac:dyDescent="0.25">
      <c r="A35" s="60" t="s">
        <v>65</v>
      </c>
      <c r="B35" s="60" t="s">
        <v>145</v>
      </c>
      <c r="C35" s="29">
        <v>62279.38670000001</v>
      </c>
      <c r="D35" s="29">
        <v>7</v>
      </c>
    </row>
    <row r="36" spans="1:4" x14ac:dyDescent="0.25">
      <c r="A36" s="60" t="s">
        <v>68</v>
      </c>
      <c r="B36" s="60" t="s">
        <v>147</v>
      </c>
      <c r="C36" s="29">
        <v>99473.649399999995</v>
      </c>
      <c r="D36" s="29">
        <v>8</v>
      </c>
    </row>
    <row r="37" spans="1:4" x14ac:dyDescent="0.25">
      <c r="A37" s="60" t="s">
        <v>72</v>
      </c>
      <c r="B37" s="60" t="s">
        <v>150</v>
      </c>
      <c r="C37" s="29">
        <v>16147.443900000006</v>
      </c>
      <c r="D37" s="29">
        <v>17</v>
      </c>
    </row>
    <row r="38" spans="1:4" x14ac:dyDescent="0.25">
      <c r="A38" s="60" t="s">
        <v>77</v>
      </c>
      <c r="B38" s="60" t="s">
        <v>155</v>
      </c>
      <c r="C38" s="29">
        <v>27959.229800000005</v>
      </c>
      <c r="D38" s="29">
        <v>18</v>
      </c>
    </row>
    <row r="39" spans="1:4" x14ac:dyDescent="0.25">
      <c r="A39" s="58" t="s">
        <v>81</v>
      </c>
      <c r="B39" s="58" t="s">
        <v>158</v>
      </c>
      <c r="C39" s="59">
        <v>35530.280500000037</v>
      </c>
      <c r="D39" s="59">
        <v>21</v>
      </c>
    </row>
    <row r="40" spans="1:4" x14ac:dyDescent="0.25">
      <c r="A40" s="60" t="s">
        <v>84</v>
      </c>
      <c r="B40" s="60" t="s">
        <v>162</v>
      </c>
      <c r="C40" s="29">
        <v>6509.4486000000006</v>
      </c>
      <c r="D40" s="29">
        <v>12</v>
      </c>
    </row>
    <row r="41" spans="1:4" x14ac:dyDescent="0.25">
      <c r="A41" s="60" t="s">
        <v>96</v>
      </c>
      <c r="B41" s="60" t="s">
        <v>198</v>
      </c>
      <c r="C41" s="29">
        <v>3622.1134999999999</v>
      </c>
      <c r="D41" s="29">
        <v>4</v>
      </c>
    </row>
    <row r="42" spans="1:4" x14ac:dyDescent="0.25">
      <c r="A42" s="60" t="s">
        <v>202</v>
      </c>
      <c r="B42" s="60" t="s">
        <v>172</v>
      </c>
      <c r="C42" s="29">
        <v>1446.6951999999999</v>
      </c>
      <c r="D42" s="29">
        <v>6</v>
      </c>
    </row>
    <row r="43" spans="1:4" x14ac:dyDescent="0.25">
      <c r="A43" s="58" t="s">
        <v>100</v>
      </c>
      <c r="B43" s="58" t="s">
        <v>177</v>
      </c>
      <c r="C43" s="59">
        <v>22930.837200000002</v>
      </c>
      <c r="D43" s="59">
        <v>10</v>
      </c>
    </row>
    <row r="44" spans="1:4" x14ac:dyDescent="0.25">
      <c r="A44" s="60" t="s">
        <v>104</v>
      </c>
      <c r="B44" s="60" t="s">
        <v>180</v>
      </c>
      <c r="C44" s="29">
        <v>103880.70659999998</v>
      </c>
      <c r="D44" s="29">
        <v>7</v>
      </c>
    </row>
    <row r="45" spans="1:4" x14ac:dyDescent="0.25">
      <c r="A45" s="60" t="s">
        <v>107</v>
      </c>
      <c r="B45" s="60" t="s">
        <v>183</v>
      </c>
      <c r="C45" s="29">
        <v>19172.427300000014</v>
      </c>
      <c r="D45" s="29">
        <v>22</v>
      </c>
    </row>
    <row r="46" spans="1:4" x14ac:dyDescent="0.25">
      <c r="A46" s="60" t="s">
        <v>109</v>
      </c>
      <c r="B46" s="60" t="s">
        <v>185</v>
      </c>
      <c r="C46" s="29">
        <v>17945.792799999996</v>
      </c>
      <c r="D46" s="29">
        <v>6</v>
      </c>
    </row>
    <row r="47" spans="1:4" x14ac:dyDescent="0.25">
      <c r="A47" s="60" t="s">
        <v>112</v>
      </c>
      <c r="B47" s="60" t="s">
        <v>188</v>
      </c>
      <c r="C47" s="29">
        <v>18945.093700000009</v>
      </c>
      <c r="D47" s="29">
        <v>13</v>
      </c>
    </row>
    <row r="48" spans="1:4" x14ac:dyDescent="0.25">
      <c r="A48" s="60" t="s">
        <v>67</v>
      </c>
      <c r="B48" s="60" t="s">
        <v>146</v>
      </c>
      <c r="C48" s="29">
        <v>-5948.4379000000008</v>
      </c>
      <c r="D48" s="29">
        <v>8</v>
      </c>
    </row>
    <row r="49" spans="1:4" x14ac:dyDescent="0.25">
      <c r="A49" s="60" t="s">
        <v>78</v>
      </c>
      <c r="B49" s="60" t="s">
        <v>156</v>
      </c>
      <c r="C49" s="29">
        <v>31879.623900000002</v>
      </c>
      <c r="D49" s="29">
        <v>9</v>
      </c>
    </row>
    <row r="50" spans="1:4" x14ac:dyDescent="0.25">
      <c r="A50" s="60" t="s">
        <v>83</v>
      </c>
      <c r="B50" s="60" t="s">
        <v>160</v>
      </c>
      <c r="C50" s="29">
        <v>41550.584000000003</v>
      </c>
      <c r="D50" s="29">
        <v>21</v>
      </c>
    </row>
    <row r="51" spans="1:4" x14ac:dyDescent="0.25">
      <c r="A51" s="60" t="s">
        <v>90</v>
      </c>
      <c r="B51" s="60" t="s">
        <v>168</v>
      </c>
      <c r="C51" s="29">
        <v>6600.9254000000001</v>
      </c>
      <c r="D51" s="29">
        <v>5</v>
      </c>
    </row>
    <row r="52" spans="1:4" x14ac:dyDescent="0.25">
      <c r="A52" s="60" t="s">
        <v>94</v>
      </c>
      <c r="B52" s="60" t="s">
        <v>197</v>
      </c>
      <c r="C52" s="29">
        <v>14882.068299999997</v>
      </c>
      <c r="D52" s="29">
        <v>5</v>
      </c>
    </row>
    <row r="53" spans="1:4" x14ac:dyDescent="0.25">
      <c r="A53" s="60" t="s">
        <v>110</v>
      </c>
      <c r="B53" s="60" t="s">
        <v>186</v>
      </c>
      <c r="C53" s="29">
        <v>39731.813600000009</v>
      </c>
      <c r="D53" s="29">
        <v>10</v>
      </c>
    </row>
    <row r="54" spans="1:4" x14ac:dyDescent="0.25">
      <c r="A54" s="60" t="s">
        <v>115</v>
      </c>
      <c r="B54" s="60" t="s">
        <v>230</v>
      </c>
      <c r="C54" s="29">
        <v>32313.222800000003</v>
      </c>
      <c r="D54" s="29">
        <v>10</v>
      </c>
    </row>
    <row r="55" spans="1:4" x14ac:dyDescent="0.25">
      <c r="A55" s="60" t="s">
        <v>117</v>
      </c>
      <c r="B55" s="60" t="s">
        <v>192</v>
      </c>
      <c r="C55" s="29">
        <v>88629.411799999987</v>
      </c>
      <c r="D55" s="29">
        <v>9</v>
      </c>
    </row>
    <row r="56" spans="1:4" x14ac:dyDescent="0.25">
      <c r="A56" s="58" t="s">
        <v>201</v>
      </c>
      <c r="B56" s="58" t="s">
        <v>161</v>
      </c>
      <c r="C56" s="59">
        <v>4048.569</v>
      </c>
      <c r="D56" s="59">
        <v>2</v>
      </c>
    </row>
    <row r="57" spans="1:4" x14ac:dyDescent="0.25">
      <c r="A57" s="60" t="s">
        <v>124</v>
      </c>
      <c r="B57" s="60" t="s">
        <v>170</v>
      </c>
      <c r="C57" s="29">
        <v>68604.635800000033</v>
      </c>
      <c r="D57" s="29">
        <v>26</v>
      </c>
    </row>
    <row r="58" spans="1:4" x14ac:dyDescent="0.25">
      <c r="A58" s="60" t="s">
        <v>125</v>
      </c>
      <c r="B58" s="60" t="s">
        <v>173</v>
      </c>
      <c r="C58" s="29">
        <v>34618.64090000002</v>
      </c>
      <c r="D58" s="29">
        <v>11</v>
      </c>
    </row>
    <row r="59" spans="1:4" x14ac:dyDescent="0.25">
      <c r="A59" s="60" t="s">
        <v>213</v>
      </c>
      <c r="B59" s="60" t="s">
        <v>212</v>
      </c>
      <c r="C59" s="29">
        <v>0</v>
      </c>
      <c r="D59" s="29">
        <v>1</v>
      </c>
    </row>
    <row r="60" spans="1:4" x14ac:dyDescent="0.25">
      <c r="A60" s="60" t="s">
        <v>217</v>
      </c>
      <c r="B60" s="60" t="s">
        <v>200</v>
      </c>
      <c r="C60" s="29">
        <v>2586598.0724000004</v>
      </c>
      <c r="D60" s="29">
        <v>544</v>
      </c>
    </row>
    <row r="61" spans="1:4" x14ac:dyDescent="0.25">
      <c r="A61" s="60" t="s">
        <v>94</v>
      </c>
      <c r="B61" s="60" t="s">
        <v>197</v>
      </c>
      <c r="C61" s="29">
        <v>15941.713299999999</v>
      </c>
      <c r="D61" s="29">
        <v>5</v>
      </c>
    </row>
    <row r="62" spans="1:4" x14ac:dyDescent="0.25">
      <c r="A62" s="60" t="s">
        <v>110</v>
      </c>
      <c r="B62" s="60" t="s">
        <v>186</v>
      </c>
      <c r="C62" s="29">
        <v>-7769.9704000000038</v>
      </c>
      <c r="D62" s="29">
        <v>10</v>
      </c>
    </row>
    <row r="63" spans="1:4" x14ac:dyDescent="0.25">
      <c r="A63" s="60" t="s">
        <v>115</v>
      </c>
      <c r="B63" s="60" t="s">
        <v>230</v>
      </c>
      <c r="C63" s="29">
        <v>36428.7618</v>
      </c>
      <c r="D63" s="29">
        <v>9</v>
      </c>
    </row>
    <row r="64" spans="1:4" x14ac:dyDescent="0.25">
      <c r="A64" s="60" t="s">
        <v>117</v>
      </c>
      <c r="B64" s="60" t="s">
        <v>192</v>
      </c>
      <c r="C64" s="29">
        <v>79484.726800000004</v>
      </c>
      <c r="D64" s="29">
        <v>9</v>
      </c>
    </row>
    <row r="65" spans="1:4" x14ac:dyDescent="0.25">
      <c r="A65" s="57" t="s">
        <v>217</v>
      </c>
      <c r="B65" s="57" t="s">
        <v>200</v>
      </c>
      <c r="C65" s="56">
        <v>1713783.0747999998</v>
      </c>
      <c r="D65" s="56">
        <v>514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B61A-4BE4-45FA-B051-57A665D6D057}">
  <dimension ref="A1:I67"/>
  <sheetViews>
    <sheetView workbookViewId="0">
      <selection sqref="A1:A1048576"/>
    </sheetView>
  </sheetViews>
  <sheetFormatPr baseColWidth="10" defaultRowHeight="15" x14ac:dyDescent="0.25"/>
  <cols>
    <col min="1" max="1" width="45.140625" style="35" bestFit="1" customWidth="1"/>
    <col min="2" max="2" width="44.140625" style="35" bestFit="1" customWidth="1"/>
    <col min="3" max="3" width="50.7109375" style="35" bestFit="1" customWidth="1"/>
    <col min="4" max="4" width="50.5703125" style="35" bestFit="1" customWidth="1"/>
    <col min="5" max="5" width="28.28515625" style="35" bestFit="1" customWidth="1"/>
    <col min="6" max="6" width="35.28515625" style="35" bestFit="1" customWidth="1"/>
    <col min="7" max="7" width="32.28515625" style="35" bestFit="1" customWidth="1"/>
    <col min="8" max="8" width="29.28515625" style="35" bestFit="1" customWidth="1"/>
    <col min="9" max="9" width="38.140625" style="35" bestFit="1" customWidth="1"/>
  </cols>
  <sheetData>
    <row r="1" spans="1:9" x14ac:dyDescent="0.25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</row>
    <row r="2" spans="1:9" x14ac:dyDescent="0.25">
      <c r="A2" s="30"/>
      <c r="B2" s="30" t="s">
        <v>203</v>
      </c>
      <c r="C2" s="30" t="s">
        <v>204</v>
      </c>
      <c r="D2" s="30" t="s">
        <v>205</v>
      </c>
      <c r="E2" s="30" t="s">
        <v>206</v>
      </c>
      <c r="F2" s="30" t="s">
        <v>207</v>
      </c>
      <c r="G2" s="30" t="s">
        <v>208</v>
      </c>
      <c r="H2" s="30" t="s">
        <v>209</v>
      </c>
      <c r="I2" s="30" t="s">
        <v>210</v>
      </c>
    </row>
    <row r="3" spans="1:9" x14ac:dyDescent="0.25">
      <c r="A3" s="30" t="s">
        <v>231</v>
      </c>
      <c r="B3" s="30" t="s">
        <v>216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</row>
    <row r="4" spans="1:9" x14ac:dyDescent="0.25">
      <c r="A4" s="33" t="s">
        <v>63</v>
      </c>
      <c r="B4" s="33">
        <v>9190.7329000000009</v>
      </c>
      <c r="C4" s="33">
        <v>10915.2312</v>
      </c>
      <c r="D4" s="33">
        <v>21659.958199999994</v>
      </c>
      <c r="E4" s="33">
        <v>-180.5556</v>
      </c>
      <c r="F4" s="33">
        <v>45684.357899999995</v>
      </c>
      <c r="G4" s="33">
        <v>18194.454299999998</v>
      </c>
      <c r="H4" s="33">
        <v>989.81130000000007</v>
      </c>
      <c r="I4" s="33">
        <v>35.185900000000004</v>
      </c>
    </row>
    <row r="5" spans="1:9" x14ac:dyDescent="0.25">
      <c r="A5" s="33" t="s">
        <v>74</v>
      </c>
      <c r="B5" s="33">
        <v>-3.7037</v>
      </c>
      <c r="C5" s="33">
        <v>-4036.4945999999991</v>
      </c>
      <c r="D5" s="33">
        <v>-451.78679999999997</v>
      </c>
      <c r="E5" s="33">
        <v>-88.888900000000007</v>
      </c>
      <c r="F5" s="33">
        <v>-11696.742399999999</v>
      </c>
      <c r="G5" s="33">
        <v>9351.8514000000014</v>
      </c>
      <c r="H5" s="33">
        <v>-115.7407</v>
      </c>
      <c r="I5" s="33"/>
    </row>
    <row r="6" spans="1:9" x14ac:dyDescent="0.25">
      <c r="A6" s="33" t="s">
        <v>82</v>
      </c>
      <c r="B6" s="33"/>
      <c r="C6" s="33">
        <v>1787.0362</v>
      </c>
      <c r="D6" s="33">
        <v>3613.0729000000006</v>
      </c>
      <c r="E6" s="33">
        <v>5770.3729999999996</v>
      </c>
      <c r="F6" s="33">
        <v>11997.822399999999</v>
      </c>
      <c r="G6" s="33">
        <v>569.4455999999999</v>
      </c>
      <c r="H6" s="33">
        <v>1065.7326</v>
      </c>
      <c r="I6" s="33">
        <v>1411.1141</v>
      </c>
    </row>
    <row r="7" spans="1:9" x14ac:dyDescent="0.25">
      <c r="A7" s="33" t="s">
        <v>87</v>
      </c>
      <c r="B7" s="33"/>
      <c r="C7" s="33">
        <v>3500.9259000000002</v>
      </c>
      <c r="D7" s="33">
        <v>2749.4842000000003</v>
      </c>
      <c r="E7" s="33"/>
      <c r="F7" s="33">
        <v>-2310.4852999999994</v>
      </c>
      <c r="G7" s="33">
        <v>-1726.850300000001</v>
      </c>
      <c r="H7" s="33"/>
      <c r="I7" s="33">
        <v>403.7047</v>
      </c>
    </row>
    <row r="8" spans="1:9" x14ac:dyDescent="0.25">
      <c r="A8" s="33" t="s">
        <v>88</v>
      </c>
      <c r="B8" s="33">
        <v>1672.2232999999999</v>
      </c>
      <c r="C8" s="33"/>
      <c r="D8" s="33">
        <v>19484.489600000008</v>
      </c>
      <c r="E8" s="33"/>
      <c r="F8" s="33">
        <v>312678.94829999993</v>
      </c>
      <c r="G8" s="33">
        <v>3472.2226000000001</v>
      </c>
      <c r="H8" s="33"/>
      <c r="I8" s="33">
        <v>1441.6668</v>
      </c>
    </row>
    <row r="9" spans="1:9" x14ac:dyDescent="0.25">
      <c r="A9" s="33" t="s">
        <v>98</v>
      </c>
      <c r="B9" s="33"/>
      <c r="C9" s="33">
        <v>9549.9959999999992</v>
      </c>
      <c r="D9" s="33">
        <v>81597.745800000033</v>
      </c>
      <c r="E9" s="33"/>
      <c r="F9" s="33">
        <v>83325.67439999996</v>
      </c>
      <c r="G9" s="33">
        <v>3952.7428000000032</v>
      </c>
      <c r="H9" s="33">
        <v>1320.3710000000001</v>
      </c>
      <c r="I9" s="33"/>
    </row>
    <row r="10" spans="1:9" x14ac:dyDescent="0.25">
      <c r="A10" s="33" t="s">
        <v>105</v>
      </c>
      <c r="B10" s="33"/>
      <c r="C10" s="33"/>
      <c r="D10" s="33">
        <v>722.22</v>
      </c>
      <c r="E10" s="33"/>
      <c r="F10" s="33">
        <v>30704.333700000003</v>
      </c>
      <c r="G10" s="33">
        <v>23081.490500000004</v>
      </c>
      <c r="H10" s="33">
        <v>4694.4449999999997</v>
      </c>
      <c r="I10" s="33"/>
    </row>
    <row r="11" spans="1:9" x14ac:dyDescent="0.25">
      <c r="A11" s="33" t="s">
        <v>106</v>
      </c>
      <c r="B11" s="33">
        <v>430.55590000000007</v>
      </c>
      <c r="C11" s="33">
        <v>26167.595299999997</v>
      </c>
      <c r="D11" s="33">
        <v>73098.241600000023</v>
      </c>
      <c r="E11" s="33"/>
      <c r="F11" s="33">
        <v>40347.230799999998</v>
      </c>
      <c r="G11" s="33">
        <v>87479.674800000008</v>
      </c>
      <c r="H11" s="33">
        <v>-66.666700000000006</v>
      </c>
      <c r="I11" s="33">
        <v>-46.296300000000002</v>
      </c>
    </row>
    <row r="12" spans="1:9" x14ac:dyDescent="0.25">
      <c r="A12" s="33" t="s">
        <v>80</v>
      </c>
      <c r="B12" s="33"/>
      <c r="C12" s="33"/>
      <c r="D12" s="33">
        <v>903.7038</v>
      </c>
      <c r="E12" s="33">
        <v>277.77800000000002</v>
      </c>
      <c r="F12" s="33">
        <v>333.58640000000008</v>
      </c>
      <c r="G12" s="33">
        <v>395.37070000000017</v>
      </c>
      <c r="H12" s="33">
        <v>-10.1852</v>
      </c>
      <c r="I12" s="33">
        <v>36.112200000000016</v>
      </c>
    </row>
    <row r="13" spans="1:9" x14ac:dyDescent="0.25">
      <c r="A13" s="33" t="s">
        <v>85</v>
      </c>
      <c r="B13" s="33"/>
      <c r="C13" s="33"/>
      <c r="D13" s="33">
        <v>638.88840000000005</v>
      </c>
      <c r="E13" s="33"/>
      <c r="F13" s="33">
        <v>9506.1538999999993</v>
      </c>
      <c r="G13" s="33">
        <v>5066.6678000000002</v>
      </c>
      <c r="H13" s="33"/>
      <c r="I13" s="33">
        <v>-76.851799999999997</v>
      </c>
    </row>
    <row r="14" spans="1:9" x14ac:dyDescent="0.25">
      <c r="A14" s="33" t="s">
        <v>89</v>
      </c>
      <c r="B14" s="33">
        <v>921.29600000000005</v>
      </c>
      <c r="C14" s="33"/>
      <c r="D14" s="33">
        <v>2273.1480000000001</v>
      </c>
      <c r="E14" s="33">
        <v>-461.11109999999996</v>
      </c>
      <c r="F14" s="33">
        <v>3627.0331999999999</v>
      </c>
      <c r="G14" s="33">
        <v>3432.4078999999997</v>
      </c>
      <c r="H14" s="33"/>
      <c r="I14" s="33">
        <v>4541.5704999999998</v>
      </c>
    </row>
    <row r="15" spans="1:9" x14ac:dyDescent="0.25">
      <c r="A15" s="33" t="s">
        <v>91</v>
      </c>
      <c r="B15" s="33">
        <v>-186.11109999999999</v>
      </c>
      <c r="C15" s="33">
        <v>-238.88889999999998</v>
      </c>
      <c r="D15" s="33">
        <v>3183.3425000000002</v>
      </c>
      <c r="E15" s="33">
        <v>1106.4829999999999</v>
      </c>
      <c r="F15" s="33">
        <v>-938.77160000000026</v>
      </c>
      <c r="G15" s="33">
        <v>6835.1857</v>
      </c>
      <c r="H15" s="33">
        <v>-774.07410000000004</v>
      </c>
      <c r="I15" s="33">
        <v>2216.6682000000001</v>
      </c>
    </row>
    <row r="16" spans="1:9" x14ac:dyDescent="0.25">
      <c r="A16" s="33" t="s">
        <v>92</v>
      </c>
      <c r="B16" s="33">
        <v>566.66700000000003</v>
      </c>
      <c r="C16" s="33">
        <v>595.37069999999994</v>
      </c>
      <c r="D16" s="33">
        <v>2044.4558000000002</v>
      </c>
      <c r="E16" s="33">
        <v>569.4452</v>
      </c>
      <c r="F16" s="33">
        <v>10047.2065</v>
      </c>
      <c r="G16" s="33">
        <v>4097.2276000000002</v>
      </c>
      <c r="H16" s="33"/>
      <c r="I16" s="33">
        <v>4552.6826000000001</v>
      </c>
    </row>
    <row r="17" spans="1:9" x14ac:dyDescent="0.25">
      <c r="A17" s="33" t="s">
        <v>97</v>
      </c>
      <c r="B17" s="33">
        <v>1863.8878999999999</v>
      </c>
      <c r="C17" s="33">
        <v>12897.190400000001</v>
      </c>
      <c r="D17" s="33">
        <v>17235.008399999999</v>
      </c>
      <c r="E17" s="33">
        <v>2946.3</v>
      </c>
      <c r="F17" s="33">
        <v>56575.126899999996</v>
      </c>
      <c r="G17" s="33">
        <v>18087.042799999999</v>
      </c>
      <c r="H17" s="33">
        <v>11491.648300000003</v>
      </c>
      <c r="I17" s="33">
        <v>11537.962</v>
      </c>
    </row>
    <row r="18" spans="1:9" x14ac:dyDescent="0.25">
      <c r="A18" s="33" t="s">
        <v>108</v>
      </c>
      <c r="B18" s="33"/>
      <c r="C18" s="33"/>
      <c r="D18" s="33">
        <v>7702.777</v>
      </c>
      <c r="E18" s="33">
        <v>2729.6320000000001</v>
      </c>
      <c r="F18" s="33">
        <v>55295.2719</v>
      </c>
      <c r="G18" s="33">
        <v>31899.087600000006</v>
      </c>
      <c r="H18" s="33">
        <v>1787.0369999999998</v>
      </c>
      <c r="I18" s="33">
        <v>1398.1480000000001</v>
      </c>
    </row>
    <row r="19" spans="1:9" x14ac:dyDescent="0.25">
      <c r="A19" s="33" t="s">
        <v>111</v>
      </c>
      <c r="B19" s="33">
        <v>-136.11109999999999</v>
      </c>
      <c r="C19" s="33"/>
      <c r="D19" s="33">
        <v>-75</v>
      </c>
      <c r="E19" s="33">
        <v>-262.96289999999999</v>
      </c>
      <c r="F19" s="33">
        <v>1238.8885</v>
      </c>
      <c r="G19" s="33">
        <v>1739.8144999999997</v>
      </c>
      <c r="H19" s="33">
        <v>-25</v>
      </c>
      <c r="I19" s="33">
        <v>2080.5542999999998</v>
      </c>
    </row>
    <row r="20" spans="1:9" x14ac:dyDescent="0.25">
      <c r="A20" s="33" t="s">
        <v>116</v>
      </c>
      <c r="B20" s="33"/>
      <c r="C20" s="33">
        <v>6109.2569999999996</v>
      </c>
      <c r="D20" s="33">
        <v>10285.977999999999</v>
      </c>
      <c r="E20" s="33">
        <v>457.4074</v>
      </c>
      <c r="F20" s="33">
        <v>14301.807699999999</v>
      </c>
      <c r="G20" s="33">
        <v>17637.966300000004</v>
      </c>
      <c r="H20" s="33">
        <v>2324.9989999999998</v>
      </c>
      <c r="I20" s="33">
        <v>246.297</v>
      </c>
    </row>
    <row r="21" spans="1:9" x14ac:dyDescent="0.25">
      <c r="A21" s="33" t="s">
        <v>118</v>
      </c>
      <c r="B21" s="33">
        <v>-38.8889</v>
      </c>
      <c r="C21" s="33"/>
      <c r="D21" s="33">
        <v>36777.412299999996</v>
      </c>
      <c r="E21" s="33">
        <v>115.74090000000001</v>
      </c>
      <c r="F21" s="33">
        <v>56.260399999999962</v>
      </c>
      <c r="G21" s="33">
        <v>59036.113300000012</v>
      </c>
      <c r="H21" s="33">
        <v>23761.085700000003</v>
      </c>
      <c r="I21" s="33">
        <v>2277.7773999999999</v>
      </c>
    </row>
    <row r="22" spans="1:9" x14ac:dyDescent="0.25">
      <c r="A22" s="33" t="s">
        <v>76</v>
      </c>
      <c r="B22" s="33"/>
      <c r="C22" s="33">
        <v>6370.3709999999992</v>
      </c>
      <c r="D22" s="33">
        <v>1130.748</v>
      </c>
      <c r="E22" s="33"/>
      <c r="F22" s="33">
        <v>161318.34399999995</v>
      </c>
      <c r="G22" s="33">
        <v>9656.4826999999987</v>
      </c>
      <c r="H22" s="33"/>
      <c r="I22" s="33"/>
    </row>
    <row r="23" spans="1:9" x14ac:dyDescent="0.25">
      <c r="A23" s="33" t="s">
        <v>99</v>
      </c>
      <c r="B23" s="33"/>
      <c r="C23" s="33"/>
      <c r="D23" s="33"/>
      <c r="E23" s="33">
        <v>-322.22219999999999</v>
      </c>
      <c r="F23" s="33">
        <v>1394.5409999999999</v>
      </c>
      <c r="G23" s="33">
        <v>10905.559800000001</v>
      </c>
      <c r="H23" s="33">
        <v>-44.444400000000002</v>
      </c>
      <c r="I23" s="33">
        <v>-208.33330000000001</v>
      </c>
    </row>
    <row r="24" spans="1:9" x14ac:dyDescent="0.25">
      <c r="A24" s="33" t="s">
        <v>102</v>
      </c>
      <c r="B24" s="33"/>
      <c r="C24" s="33">
        <v>-109.2593</v>
      </c>
      <c r="D24" s="33">
        <v>-60.344799999999992</v>
      </c>
      <c r="E24" s="33"/>
      <c r="F24" s="33">
        <v>3383.2888000000003</v>
      </c>
      <c r="G24" s="33">
        <v>-131.48150000000001</v>
      </c>
      <c r="H24" s="33"/>
      <c r="I24" s="33"/>
    </row>
    <row r="25" spans="1:9" x14ac:dyDescent="0.25">
      <c r="A25" s="33" t="s">
        <v>70</v>
      </c>
      <c r="B25" s="33"/>
      <c r="C25" s="33">
        <v>5025.9259999999995</v>
      </c>
      <c r="D25" s="33">
        <v>1613.7840000000001</v>
      </c>
      <c r="E25" s="33"/>
      <c r="F25" s="33">
        <v>6443.0357000000004</v>
      </c>
      <c r="G25" s="33">
        <v>-165.7407</v>
      </c>
      <c r="H25" s="33">
        <v>2640.74</v>
      </c>
      <c r="I25" s="33">
        <v>5948.1469999999999</v>
      </c>
    </row>
    <row r="26" spans="1:9" x14ac:dyDescent="0.25">
      <c r="A26" s="33" t="s">
        <v>71</v>
      </c>
      <c r="B26" s="33"/>
      <c r="C26" s="33"/>
      <c r="D26" s="33"/>
      <c r="E26" s="33">
        <v>4512.0412999999999</v>
      </c>
      <c r="F26" s="33">
        <v>7737.0768000000007</v>
      </c>
      <c r="G26" s="33">
        <v>101405.58480000001</v>
      </c>
      <c r="H26" s="33">
        <v>4652.7788999999993</v>
      </c>
      <c r="I26" s="33">
        <v>544.44600000000003</v>
      </c>
    </row>
    <row r="27" spans="1:9" x14ac:dyDescent="0.25">
      <c r="A27" s="33" t="s">
        <v>73</v>
      </c>
      <c r="B27" s="33">
        <v>-136.11109999999999</v>
      </c>
      <c r="C27" s="33">
        <v>717.24099999999999</v>
      </c>
      <c r="D27" s="33">
        <v>3102.6431000000007</v>
      </c>
      <c r="E27" s="33"/>
      <c r="F27" s="33">
        <v>9715.6162000000004</v>
      </c>
      <c r="G27" s="33">
        <v>-3658.3330999999998</v>
      </c>
      <c r="H27" s="33"/>
      <c r="I27" s="33">
        <v>-103.7037</v>
      </c>
    </row>
    <row r="28" spans="1:9" x14ac:dyDescent="0.25">
      <c r="A28" s="33" t="s">
        <v>75</v>
      </c>
      <c r="B28" s="33">
        <v>1590.7388999999998</v>
      </c>
      <c r="C28" s="33"/>
      <c r="D28" s="33">
        <v>-100.86189999999999</v>
      </c>
      <c r="E28" s="33">
        <v>-319.44450000000001</v>
      </c>
      <c r="F28" s="33">
        <v>-4563.6977999999999</v>
      </c>
      <c r="G28" s="33">
        <v>4532.4082000000008</v>
      </c>
      <c r="H28" s="33"/>
      <c r="I28" s="33">
        <v>5.5556000000000001</v>
      </c>
    </row>
    <row r="29" spans="1:9" x14ac:dyDescent="0.25">
      <c r="A29" s="33" t="s">
        <v>86</v>
      </c>
      <c r="B29" s="33">
        <v>47.222000000000001</v>
      </c>
      <c r="C29" s="33">
        <v>-41.666699999999999</v>
      </c>
      <c r="D29" s="33">
        <v>67.241</v>
      </c>
      <c r="E29" s="33"/>
      <c r="F29" s="33">
        <v>985.91910000000007</v>
      </c>
      <c r="G29" s="33">
        <v>-483.33339999999998</v>
      </c>
      <c r="H29" s="33"/>
      <c r="I29" s="33"/>
    </row>
    <row r="30" spans="1:9" x14ac:dyDescent="0.25">
      <c r="A30" s="33" t="s">
        <v>93</v>
      </c>
      <c r="B30" s="33"/>
      <c r="C30" s="33"/>
      <c r="D30" s="33">
        <v>-86.206800000000001</v>
      </c>
      <c r="E30" s="33"/>
      <c r="F30" s="33"/>
      <c r="G30" s="33">
        <v>394.42840000000001</v>
      </c>
      <c r="H30" s="33"/>
      <c r="I30" s="33"/>
    </row>
    <row r="31" spans="1:9" x14ac:dyDescent="0.25">
      <c r="A31" s="33" t="s">
        <v>95</v>
      </c>
      <c r="B31" s="33"/>
      <c r="C31" s="33"/>
      <c r="D31" s="33">
        <v>-153.92739999999998</v>
      </c>
      <c r="E31" s="33">
        <v>-53.703699999999998</v>
      </c>
      <c r="F31" s="33">
        <v>-467.5926</v>
      </c>
      <c r="G31" s="33">
        <v>1897.2246000000014</v>
      </c>
      <c r="H31" s="33">
        <v>-1138.8877</v>
      </c>
      <c r="I31" s="33">
        <v>-8951.5635000000002</v>
      </c>
    </row>
    <row r="32" spans="1:9" x14ac:dyDescent="0.25">
      <c r="A32" s="33" t="s">
        <v>101</v>
      </c>
      <c r="B32" s="33"/>
      <c r="C32" s="33"/>
      <c r="D32" s="33">
        <v>1245.8179999999998</v>
      </c>
      <c r="E32" s="33"/>
      <c r="F32" s="33">
        <v>1854.8460999999998</v>
      </c>
      <c r="G32" s="33">
        <v>-2630.5594999999998</v>
      </c>
      <c r="H32" s="33">
        <v>188.89060000000001</v>
      </c>
      <c r="I32" s="33">
        <v>116.667</v>
      </c>
    </row>
    <row r="33" spans="1:9" x14ac:dyDescent="0.25">
      <c r="A33" s="33" t="s">
        <v>103</v>
      </c>
      <c r="B33" s="33"/>
      <c r="C33" s="33">
        <v>9467.5927000000011</v>
      </c>
      <c r="D33" s="33">
        <v>-46.296299999999995</v>
      </c>
      <c r="E33" s="33">
        <v>-189.81479999999999</v>
      </c>
      <c r="F33" s="33">
        <v>-1948.1483000000001</v>
      </c>
      <c r="G33" s="33">
        <v>9390.7407000000003</v>
      </c>
      <c r="H33" s="33">
        <v>4177.7789000000002</v>
      </c>
      <c r="I33" s="33">
        <v>-9000</v>
      </c>
    </row>
    <row r="34" spans="1:9" x14ac:dyDescent="0.25">
      <c r="A34" s="33" t="s">
        <v>113</v>
      </c>
      <c r="B34" s="33"/>
      <c r="C34" s="33"/>
      <c r="D34" s="33">
        <v>593.52110000000005</v>
      </c>
      <c r="E34" s="33"/>
      <c r="F34" s="33">
        <v>15002.767100000001</v>
      </c>
      <c r="G34" s="33">
        <v>14360.186799999999</v>
      </c>
      <c r="H34" s="33"/>
      <c r="I34" s="33">
        <v>843.51800000000003</v>
      </c>
    </row>
    <row r="35" spans="1:9" x14ac:dyDescent="0.25">
      <c r="A35" s="33" t="s">
        <v>114</v>
      </c>
      <c r="B35" s="33"/>
      <c r="C35" s="33"/>
      <c r="D35" s="33">
        <v>24.393799999999999</v>
      </c>
      <c r="E35" s="33">
        <v>470.37200000000001</v>
      </c>
      <c r="F35" s="33">
        <v>-40308.324699999997</v>
      </c>
      <c r="G35" s="33">
        <v>-628.70389999999998</v>
      </c>
      <c r="H35" s="33">
        <v>111.11199999999999</v>
      </c>
      <c r="I35" s="33">
        <v>-143.51859999999999</v>
      </c>
    </row>
    <row r="36" spans="1:9" x14ac:dyDescent="0.25">
      <c r="A36" s="33" t="s">
        <v>119</v>
      </c>
      <c r="B36" s="33">
        <v>-136.11109999999999</v>
      </c>
      <c r="C36" s="33">
        <v>-246.5521</v>
      </c>
      <c r="D36" s="33"/>
      <c r="E36" s="33"/>
      <c r="F36" s="33">
        <v>7108.5914000000002</v>
      </c>
      <c r="G36" s="33">
        <v>38187.979600000006</v>
      </c>
      <c r="H36" s="33"/>
      <c r="I36" s="33">
        <v>-287.03710000000001</v>
      </c>
    </row>
    <row r="37" spans="1:9" x14ac:dyDescent="0.25">
      <c r="A37" s="33" t="s">
        <v>65</v>
      </c>
      <c r="B37" s="33">
        <v>-333.33339999999998</v>
      </c>
      <c r="C37" s="33">
        <v>5250</v>
      </c>
      <c r="D37" s="33">
        <v>13462.517099999999</v>
      </c>
      <c r="E37" s="33"/>
      <c r="F37" s="33">
        <v>24201.123799999998</v>
      </c>
      <c r="G37" s="33">
        <v>17592.599400000003</v>
      </c>
      <c r="H37" s="33">
        <v>1943.5164</v>
      </c>
      <c r="I37" s="33">
        <v>162.96340000000001</v>
      </c>
    </row>
    <row r="38" spans="1:9" x14ac:dyDescent="0.25">
      <c r="A38" s="33" t="s">
        <v>68</v>
      </c>
      <c r="B38" s="33">
        <v>11693.507099999999</v>
      </c>
      <c r="C38" s="33">
        <v>4040.7092000000002</v>
      </c>
      <c r="D38" s="33">
        <v>39454.217199999999</v>
      </c>
      <c r="E38" s="33">
        <v>-130.5556</v>
      </c>
      <c r="F38" s="33">
        <v>33853.728900000002</v>
      </c>
      <c r="G38" s="33">
        <v>7246.3012999999992</v>
      </c>
      <c r="H38" s="33">
        <v>-10.1852</v>
      </c>
      <c r="I38" s="33">
        <v>3325.9265000000005</v>
      </c>
    </row>
    <row r="39" spans="1:9" x14ac:dyDescent="0.25">
      <c r="A39" s="33" t="s">
        <v>72</v>
      </c>
      <c r="B39" s="33">
        <v>1211.1117999999999</v>
      </c>
      <c r="C39" s="33">
        <v>133.34199999999998</v>
      </c>
      <c r="D39" s="33">
        <v>1888.8863999999999</v>
      </c>
      <c r="E39" s="33">
        <v>443.51909999999998</v>
      </c>
      <c r="F39" s="33">
        <v>5290.4378999999999</v>
      </c>
      <c r="G39" s="33">
        <v>6437.0410000000011</v>
      </c>
      <c r="H39" s="33">
        <v>-405.55359999999996</v>
      </c>
      <c r="I39" s="33">
        <v>1148.6593000000003</v>
      </c>
    </row>
    <row r="40" spans="1:9" x14ac:dyDescent="0.25">
      <c r="A40" s="33" t="s">
        <v>77</v>
      </c>
      <c r="B40" s="33">
        <v>2341.6666</v>
      </c>
      <c r="C40" s="33">
        <v>1145.3710000000001</v>
      </c>
      <c r="D40" s="33">
        <v>676.71289999999988</v>
      </c>
      <c r="E40" s="33">
        <v>235.18600000000001</v>
      </c>
      <c r="F40" s="33">
        <v>6871.3938999999991</v>
      </c>
      <c r="G40" s="33">
        <v>12397.230999999996</v>
      </c>
      <c r="H40" s="33">
        <v>786.11189999999999</v>
      </c>
      <c r="I40" s="33">
        <v>3505.5564999999997</v>
      </c>
    </row>
    <row r="41" spans="1:9" x14ac:dyDescent="0.25">
      <c r="A41" s="33" t="s">
        <v>81</v>
      </c>
      <c r="B41" s="33">
        <v>1513.8896</v>
      </c>
      <c r="C41" s="33">
        <v>1867.6016</v>
      </c>
      <c r="D41" s="33">
        <v>2845.8198999999986</v>
      </c>
      <c r="E41" s="33">
        <v>-198.14590000000004</v>
      </c>
      <c r="F41" s="33">
        <v>7547.9105000000009</v>
      </c>
      <c r="G41" s="33">
        <v>8919.4521999999997</v>
      </c>
      <c r="H41" s="33">
        <v>3840.7418000000002</v>
      </c>
      <c r="I41" s="33">
        <v>9193.0108</v>
      </c>
    </row>
    <row r="42" spans="1:9" x14ac:dyDescent="0.25">
      <c r="A42" s="33" t="s">
        <v>84</v>
      </c>
      <c r="B42" s="33">
        <v>-704.62929999999994</v>
      </c>
      <c r="C42" s="33">
        <v>-397.54230000000007</v>
      </c>
      <c r="D42" s="33">
        <v>4831.4115000000002</v>
      </c>
      <c r="E42" s="33">
        <v>-144.44410000000002</v>
      </c>
      <c r="F42" s="33">
        <v>-1821.6490999999985</v>
      </c>
      <c r="G42" s="33">
        <v>3865.7433999999989</v>
      </c>
      <c r="H42" s="33">
        <v>297.22369999999995</v>
      </c>
      <c r="I42" s="33">
        <v>583.33479999999997</v>
      </c>
    </row>
    <row r="43" spans="1:9" x14ac:dyDescent="0.25">
      <c r="A43" s="33" t="s">
        <v>96</v>
      </c>
      <c r="B43" s="33">
        <v>474.07440000000003</v>
      </c>
      <c r="C43" s="33"/>
      <c r="D43" s="33">
        <v>-303.33390000000003</v>
      </c>
      <c r="E43" s="33"/>
      <c r="F43" s="33">
        <v>-260.66359999999997</v>
      </c>
      <c r="G43" s="33"/>
      <c r="H43" s="33">
        <v>-174.07400000000001</v>
      </c>
      <c r="I43" s="33">
        <v>3886.1106</v>
      </c>
    </row>
    <row r="44" spans="1:9" x14ac:dyDescent="0.25">
      <c r="A44" s="33" t="s">
        <v>202</v>
      </c>
      <c r="B44" s="33"/>
      <c r="C44" s="33"/>
      <c r="D44" s="33"/>
      <c r="E44" s="33"/>
      <c r="F44" s="33">
        <v>1406.8790999999999</v>
      </c>
      <c r="G44" s="33">
        <v>350.92609999999991</v>
      </c>
      <c r="H44" s="33">
        <v>-311.11</v>
      </c>
      <c r="I44" s="33"/>
    </row>
    <row r="45" spans="1:9" x14ac:dyDescent="0.25">
      <c r="A45" s="33" t="s">
        <v>100</v>
      </c>
      <c r="B45" s="33">
        <v>1490.74</v>
      </c>
      <c r="C45" s="33">
        <v>-42.592599999999997</v>
      </c>
      <c r="D45" s="33">
        <v>2657.4322999999999</v>
      </c>
      <c r="E45" s="33">
        <v>-14.8148</v>
      </c>
      <c r="F45" s="33">
        <v>1487.2927999999997</v>
      </c>
      <c r="G45" s="33">
        <v>7871.2975000000006</v>
      </c>
      <c r="H45" s="33">
        <v>-167.5926</v>
      </c>
      <c r="I45" s="33">
        <v>9649.0745999999999</v>
      </c>
    </row>
    <row r="46" spans="1:9" x14ac:dyDescent="0.25">
      <c r="A46" s="33" t="s">
        <v>104</v>
      </c>
      <c r="B46" s="33">
        <v>837.96299999999997</v>
      </c>
      <c r="C46" s="33">
        <v>-777.77779999999996</v>
      </c>
      <c r="D46" s="33">
        <v>9327.0499999999993</v>
      </c>
      <c r="E46" s="33">
        <v>-7.4074</v>
      </c>
      <c r="F46" s="33">
        <v>34665.6855</v>
      </c>
      <c r="G46" s="33">
        <v>49423.155599999998</v>
      </c>
      <c r="H46" s="33">
        <v>-2756.4816999999998</v>
      </c>
      <c r="I46" s="33">
        <v>13168.519400000001</v>
      </c>
    </row>
    <row r="47" spans="1:9" x14ac:dyDescent="0.25">
      <c r="A47" s="33" t="s">
        <v>107</v>
      </c>
      <c r="B47" s="33">
        <v>-136.11109999999999</v>
      </c>
      <c r="C47" s="33">
        <v>595.37120000000004</v>
      </c>
      <c r="D47" s="33">
        <v>6170.0516000000007</v>
      </c>
      <c r="E47" s="33">
        <v>722.22509999999966</v>
      </c>
      <c r="F47" s="33">
        <v>8070.8870999999972</v>
      </c>
      <c r="G47" s="33">
        <v>3400.9289999999996</v>
      </c>
      <c r="H47" s="33">
        <v>5.5553999999999988</v>
      </c>
      <c r="I47" s="33">
        <v>343.51900000000001</v>
      </c>
    </row>
    <row r="48" spans="1:9" x14ac:dyDescent="0.25">
      <c r="A48" s="33" t="s">
        <v>109</v>
      </c>
      <c r="B48" s="33">
        <v>-794.44420000000002</v>
      </c>
      <c r="C48" s="33"/>
      <c r="D48" s="33">
        <v>3438</v>
      </c>
      <c r="E48" s="33">
        <v>2255.5554999999999</v>
      </c>
      <c r="F48" s="33">
        <v>4894.8260999999984</v>
      </c>
      <c r="G48" s="33">
        <v>8151.8553999999995</v>
      </c>
      <c r="H48" s="33"/>
      <c r="I48" s="33"/>
    </row>
    <row r="49" spans="1:9" x14ac:dyDescent="0.25">
      <c r="A49" s="33" t="s">
        <v>112</v>
      </c>
      <c r="B49" s="33">
        <v>269.44499999999999</v>
      </c>
      <c r="C49" s="33">
        <v>287.03500000000003</v>
      </c>
      <c r="D49" s="33"/>
      <c r="E49" s="33">
        <v>297.22199999999998</v>
      </c>
      <c r="F49" s="33">
        <v>9712.6861000000008</v>
      </c>
      <c r="G49" s="33">
        <v>4493.5191999999997</v>
      </c>
      <c r="H49" s="33">
        <v>-104.62939999999998</v>
      </c>
      <c r="I49" s="33">
        <v>3989.8158000000003</v>
      </c>
    </row>
    <row r="50" spans="1:9" x14ac:dyDescent="0.25">
      <c r="A50" s="33" t="s">
        <v>67</v>
      </c>
      <c r="B50" s="33">
        <v>-185.18520000000001</v>
      </c>
      <c r="C50" s="33">
        <v>-161.11109999999999</v>
      </c>
      <c r="D50" s="33">
        <v>-322</v>
      </c>
      <c r="E50" s="33"/>
      <c r="F50" s="33">
        <v>4148.5622999999996</v>
      </c>
      <c r="G50" s="33">
        <v>-3294.4447999999998</v>
      </c>
      <c r="H50" s="33">
        <v>-3463.8891999999996</v>
      </c>
      <c r="I50" s="33">
        <v>-2670.3698999999997</v>
      </c>
    </row>
    <row r="51" spans="1:9" x14ac:dyDescent="0.25">
      <c r="A51" s="33" t="s">
        <v>78</v>
      </c>
      <c r="B51" s="33"/>
      <c r="C51" s="33">
        <v>27186.105800000001</v>
      </c>
      <c r="D51" s="33">
        <v>-7463.2234000000008</v>
      </c>
      <c r="E51" s="33">
        <v>-23.162599999998747</v>
      </c>
      <c r="F51" s="33">
        <v>-5141.391300000002</v>
      </c>
      <c r="G51" s="33">
        <v>88.889099999999985</v>
      </c>
      <c r="H51" s="33"/>
      <c r="I51" s="33">
        <v>17232.406300000002</v>
      </c>
    </row>
    <row r="52" spans="1:9" x14ac:dyDescent="0.25">
      <c r="A52" s="33" t="s">
        <v>83</v>
      </c>
      <c r="B52" s="33">
        <v>1240.7401</v>
      </c>
      <c r="C52" s="33">
        <v>1320.0511000000001</v>
      </c>
      <c r="D52" s="33">
        <v>1519.4356</v>
      </c>
      <c r="E52" s="33">
        <v>528.70580000000007</v>
      </c>
      <c r="F52" s="33">
        <v>20199.643499999998</v>
      </c>
      <c r="G52" s="33">
        <v>12600.93</v>
      </c>
      <c r="H52" s="33">
        <v>-2918.1832999999997</v>
      </c>
      <c r="I52" s="33">
        <v>7059.2611999999999</v>
      </c>
    </row>
    <row r="53" spans="1:9" x14ac:dyDescent="0.25">
      <c r="A53" s="33" t="s">
        <v>90</v>
      </c>
      <c r="B53" s="33"/>
      <c r="C53" s="33"/>
      <c r="D53" s="33">
        <v>8169.4440000000004</v>
      </c>
      <c r="E53" s="33"/>
      <c r="F53" s="33">
        <v>-2413.8890999999999</v>
      </c>
      <c r="G53" s="33">
        <v>-80.555599999999998</v>
      </c>
      <c r="H53" s="33"/>
      <c r="I53" s="33">
        <v>925.92610000000002</v>
      </c>
    </row>
    <row r="54" spans="1:9" x14ac:dyDescent="0.25">
      <c r="A54" s="33" t="s">
        <v>94</v>
      </c>
      <c r="B54" s="33"/>
      <c r="C54" s="33">
        <v>5497.2219999999998</v>
      </c>
      <c r="D54" s="33">
        <v>-554.94910000000004</v>
      </c>
      <c r="E54" s="33"/>
      <c r="F54" s="33">
        <v>9248.1234000000004</v>
      </c>
      <c r="G54" s="33">
        <v>-886.11159999999995</v>
      </c>
      <c r="H54" s="33">
        <v>1124.0785999999998</v>
      </c>
      <c r="I54" s="33">
        <v>453.70499999999998</v>
      </c>
    </row>
    <row r="55" spans="1:9" x14ac:dyDescent="0.25">
      <c r="A55" s="33" t="s">
        <v>110</v>
      </c>
      <c r="B55" s="33"/>
      <c r="C55" s="33"/>
      <c r="D55" s="33">
        <v>2038.8883000000001</v>
      </c>
      <c r="E55" s="33">
        <v>-2189.8149000000003</v>
      </c>
      <c r="F55" s="33">
        <v>5170.6993999999986</v>
      </c>
      <c r="G55" s="33">
        <v>14043.522299999999</v>
      </c>
      <c r="H55" s="33">
        <v>17180.551700000004</v>
      </c>
      <c r="I55" s="33">
        <v>3487.9668000000001</v>
      </c>
    </row>
    <row r="56" spans="1:9" x14ac:dyDescent="0.25">
      <c r="A56" s="33" t="s">
        <v>115</v>
      </c>
      <c r="B56" s="33"/>
      <c r="C56" s="33"/>
      <c r="D56" s="33">
        <v>-569.44449999999995</v>
      </c>
      <c r="E56" s="33">
        <v>303.70400000000001</v>
      </c>
      <c r="F56" s="33">
        <v>21525.060899999997</v>
      </c>
      <c r="G56" s="33">
        <v>4933.3353999999999</v>
      </c>
      <c r="H56" s="33">
        <v>3005.529</v>
      </c>
      <c r="I56" s="33">
        <v>3115.0380000000005</v>
      </c>
    </row>
    <row r="57" spans="1:9" x14ac:dyDescent="0.25">
      <c r="A57" s="33" t="s">
        <v>117</v>
      </c>
      <c r="B57" s="33">
        <v>1138.8879999999999</v>
      </c>
      <c r="C57" s="33">
        <v>945.21069999999986</v>
      </c>
      <c r="D57" s="33">
        <v>-1920.9010000000003</v>
      </c>
      <c r="E57" s="33">
        <v>2297.2222999999999</v>
      </c>
      <c r="F57" s="33">
        <v>15315.259099999999</v>
      </c>
      <c r="G57" s="33">
        <v>69181.510899999994</v>
      </c>
      <c r="H57" s="33">
        <v>-21.296299999999999</v>
      </c>
      <c r="I57" s="33">
        <v>1693.5181</v>
      </c>
    </row>
    <row r="58" spans="1:9" x14ac:dyDescent="0.25">
      <c r="A58" s="33" t="s">
        <v>201</v>
      </c>
      <c r="B58" s="33">
        <v>1777.779</v>
      </c>
      <c r="C58" s="33"/>
      <c r="D58" s="33">
        <v>553.70399999999995</v>
      </c>
      <c r="E58" s="33"/>
      <c r="F58" s="33">
        <v>1236.5299999999997</v>
      </c>
      <c r="G58" s="33">
        <v>480.55599999999998</v>
      </c>
      <c r="H58" s="33"/>
      <c r="I58" s="33"/>
    </row>
    <row r="59" spans="1:9" x14ac:dyDescent="0.25">
      <c r="A59" s="33" t="s">
        <v>124</v>
      </c>
      <c r="B59" s="33">
        <v>2448.1473999999998</v>
      </c>
      <c r="C59" s="33">
        <v>5913.8904000000002</v>
      </c>
      <c r="D59" s="33">
        <v>5508.6449999999995</v>
      </c>
      <c r="E59" s="33">
        <v>-141.667</v>
      </c>
      <c r="F59" s="33">
        <v>29181.147000000012</v>
      </c>
      <c r="G59" s="33">
        <v>13580.5556</v>
      </c>
      <c r="H59" s="33">
        <v>617.62089999999989</v>
      </c>
      <c r="I59" s="33">
        <v>11496.2965</v>
      </c>
    </row>
    <row r="60" spans="1:9" x14ac:dyDescent="0.25">
      <c r="A60" s="33" t="s">
        <v>125</v>
      </c>
      <c r="B60" s="33">
        <v>1374.0733</v>
      </c>
      <c r="C60" s="33">
        <v>923.78649999999993</v>
      </c>
      <c r="D60" s="33">
        <v>842.1117999999999</v>
      </c>
      <c r="E60" s="33">
        <v>750.00220000000013</v>
      </c>
      <c r="F60" s="33">
        <v>20142.554300000011</v>
      </c>
      <c r="G60" s="33">
        <v>3590.7421000000004</v>
      </c>
      <c r="H60" s="33">
        <v>-453.70170000000007</v>
      </c>
      <c r="I60" s="33">
        <v>7449.0724</v>
      </c>
    </row>
    <row r="61" spans="1:9" x14ac:dyDescent="0.25">
      <c r="A61" s="33" t="s">
        <v>213</v>
      </c>
      <c r="B61" s="33">
        <v>0</v>
      </c>
      <c r="C61" s="33">
        <v>0</v>
      </c>
      <c r="D61" s="33">
        <v>0</v>
      </c>
      <c r="E61" s="33">
        <v>0</v>
      </c>
      <c r="F61" s="33">
        <v>0</v>
      </c>
      <c r="G61" s="33"/>
      <c r="H61" s="33">
        <v>0</v>
      </c>
      <c r="I61" s="33">
        <v>0</v>
      </c>
    </row>
    <row r="62" spans="1:9" x14ac:dyDescent="0.25">
      <c r="A62" s="30" t="s">
        <v>217</v>
      </c>
      <c r="B62" s="30">
        <v>41304.609000000019</v>
      </c>
      <c r="C62" s="30">
        <v>142157.54449999999</v>
      </c>
      <c r="D62" s="30">
        <v>383024.12719999964</v>
      </c>
      <c r="E62" s="30">
        <v>22060.198799999998</v>
      </c>
      <c r="F62" s="30">
        <v>1082962.8048999973</v>
      </c>
      <c r="G62" s="30">
        <v>720023.33990000119</v>
      </c>
      <c r="H62" s="30">
        <v>75045.663899999883</v>
      </c>
      <c r="I62" s="30">
        <v>120019.78419999998</v>
      </c>
    </row>
    <row r="63" spans="1:9" x14ac:dyDescent="0.25">
      <c r="A63" s="33"/>
      <c r="B63" s="33"/>
      <c r="C63" s="33"/>
      <c r="D63" s="33"/>
      <c r="E63" s="33"/>
      <c r="F63" s="33"/>
    </row>
    <row r="64" spans="1:9" x14ac:dyDescent="0.25">
      <c r="A64" s="33"/>
      <c r="B64" s="33"/>
      <c r="C64" s="33"/>
      <c r="D64" s="33"/>
      <c r="E64" s="33"/>
      <c r="F64" s="33"/>
    </row>
    <row r="65" spans="1:6" x14ac:dyDescent="0.25">
      <c r="A65" s="33"/>
      <c r="B65" s="33"/>
      <c r="C65" s="33"/>
      <c r="D65" s="33"/>
      <c r="E65" s="33"/>
      <c r="F65" s="33"/>
    </row>
    <row r="66" spans="1:6" x14ac:dyDescent="0.25">
      <c r="A66" s="33"/>
      <c r="B66" s="33"/>
      <c r="C66" s="33"/>
      <c r="D66" s="33"/>
      <c r="E66" s="33"/>
      <c r="F66" s="33"/>
    </row>
    <row r="67" spans="1:6" x14ac:dyDescent="0.25">
      <c r="A67" s="30"/>
      <c r="B67" s="30"/>
      <c r="C67" s="30"/>
      <c r="D67" s="30"/>
      <c r="E67" s="30"/>
      <c r="F67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0858-BCE7-47F9-890F-FB0FCE938CBD}">
  <dimension ref="A1:AY55"/>
  <sheetViews>
    <sheetView workbookViewId="0">
      <pane ySplit="1" topLeftCell="A2" activePane="bottomLeft" state="frozen"/>
      <selection pane="bottomLeft" activeCell="E1" sqref="E1:AR1"/>
    </sheetView>
  </sheetViews>
  <sheetFormatPr baseColWidth="10" defaultRowHeight="15" x14ac:dyDescent="0.25"/>
  <cols>
    <col min="1" max="1" width="11.7109375" style="35" bestFit="1" customWidth="1"/>
    <col min="2" max="2" width="43.28515625" style="35" bestFit="1" customWidth="1"/>
    <col min="3" max="3" width="5.85546875" style="35" bestFit="1" customWidth="1"/>
    <col min="4" max="4" width="42.42578125" style="35" bestFit="1" customWidth="1"/>
    <col min="5" max="5" width="23.7109375" style="35" bestFit="1" customWidth="1"/>
    <col min="6" max="6" width="24.28515625" style="35" bestFit="1" customWidth="1"/>
    <col min="7" max="7" width="24.28515625" style="35" customWidth="1"/>
    <col min="8" max="8" width="23.5703125" style="35" bestFit="1" customWidth="1"/>
    <col min="9" max="9" width="28" style="35" bestFit="1" customWidth="1"/>
    <col min="10" max="10" width="19.28515625" style="35" bestFit="1" customWidth="1"/>
    <col min="11" max="11" width="19.85546875" style="35" bestFit="1" customWidth="1"/>
    <col min="12" max="12" width="19.85546875" style="35" customWidth="1"/>
    <col min="13" max="13" width="18.7109375" style="35" bestFit="1" customWidth="1"/>
    <col min="14" max="14" width="23.140625" style="35" bestFit="1" customWidth="1"/>
    <col min="15" max="15" width="17.85546875" style="35" bestFit="1" customWidth="1"/>
    <col min="16" max="16" width="18.42578125" style="35" bestFit="1" customWidth="1"/>
    <col min="17" max="17" width="18.42578125" style="35" customWidth="1"/>
    <col min="18" max="18" width="17.7109375" style="35" bestFit="1" customWidth="1"/>
    <col min="19" max="19" width="22.140625" style="35" bestFit="1" customWidth="1"/>
    <col min="20" max="20" width="21.85546875" style="35" bestFit="1" customWidth="1"/>
    <col min="21" max="21" width="22.42578125" style="35" bestFit="1" customWidth="1"/>
    <col min="22" max="22" width="22.42578125" style="35" customWidth="1"/>
    <col min="23" max="23" width="21.7109375" style="35" bestFit="1" customWidth="1"/>
    <col min="24" max="24" width="26" style="35" bestFit="1" customWidth="1"/>
    <col min="25" max="25" width="19" style="35" bestFit="1" customWidth="1"/>
    <col min="26" max="26" width="19.5703125" style="35" bestFit="1" customWidth="1"/>
    <col min="27" max="27" width="19.5703125" style="35" customWidth="1"/>
    <col min="28" max="28" width="18.7109375" style="35" bestFit="1" customWidth="1"/>
    <col min="29" max="29" width="23.28515625" style="35" bestFit="1" customWidth="1"/>
    <col min="30" max="30" width="18.85546875" style="35" bestFit="1" customWidth="1"/>
    <col min="31" max="31" width="19.42578125" style="35" bestFit="1" customWidth="1"/>
    <col min="32" max="32" width="19.42578125" style="35" customWidth="1"/>
    <col min="33" max="33" width="18.7109375" style="35" bestFit="1" customWidth="1"/>
    <col min="34" max="34" width="23.140625" style="35" bestFit="1" customWidth="1"/>
    <col min="35" max="35" width="20.5703125" style="35" bestFit="1" customWidth="1"/>
    <col min="36" max="36" width="21.28515625" style="35" bestFit="1" customWidth="1"/>
    <col min="37" max="37" width="21.28515625" style="35" customWidth="1"/>
    <col min="38" max="38" width="20.7109375" style="35" bestFit="1" customWidth="1"/>
    <col min="39" max="39" width="25.28515625" style="35" bestFit="1" customWidth="1"/>
    <col min="40" max="40" width="18.5703125" style="35" bestFit="1" customWidth="1"/>
    <col min="41" max="41" width="19.140625" style="35" bestFit="1" customWidth="1"/>
    <col min="42" max="42" width="19.140625" style="35" customWidth="1"/>
    <col min="43" max="43" width="19.28515625" style="35" bestFit="1" customWidth="1"/>
    <col min="44" max="44" width="22.7109375" style="35" bestFit="1" customWidth="1"/>
    <col min="45" max="45" width="12.42578125" style="35" bestFit="1" customWidth="1"/>
    <col min="46" max="46" width="10.5703125" style="35" bestFit="1" customWidth="1"/>
    <col min="47" max="47" width="10.5703125" style="35" customWidth="1"/>
    <col min="48" max="48" width="15" style="35" bestFit="1" customWidth="1"/>
    <col min="49" max="49" width="15" style="35" customWidth="1"/>
    <col min="50" max="51" width="13.7109375" style="35" bestFit="1" customWidth="1"/>
  </cols>
  <sheetData>
    <row r="1" spans="1:51" x14ac:dyDescent="0.25">
      <c r="A1" s="30" t="s">
        <v>21</v>
      </c>
      <c r="B1" s="30" t="s">
        <v>22</v>
      </c>
      <c r="C1" s="30" t="s">
        <v>23</v>
      </c>
      <c r="D1" s="30" t="s">
        <v>24</v>
      </c>
      <c r="E1" s="38" t="s">
        <v>25</v>
      </c>
      <c r="F1" s="38" t="s">
        <v>26</v>
      </c>
      <c r="G1" s="50" t="s">
        <v>143</v>
      </c>
      <c r="H1" s="38" t="s">
        <v>27</v>
      </c>
      <c r="I1" s="38" t="s">
        <v>28</v>
      </c>
      <c r="J1" s="39" t="s">
        <v>29</v>
      </c>
      <c r="K1" s="39" t="s">
        <v>30</v>
      </c>
      <c r="L1" s="50" t="s">
        <v>143</v>
      </c>
      <c r="M1" s="39" t="s">
        <v>31</v>
      </c>
      <c r="N1" s="39" t="s">
        <v>32</v>
      </c>
      <c r="O1" s="37" t="s">
        <v>33</v>
      </c>
      <c r="P1" s="37" t="s">
        <v>34</v>
      </c>
      <c r="Q1" s="50" t="s">
        <v>143</v>
      </c>
      <c r="R1" s="37" t="s">
        <v>35</v>
      </c>
      <c r="S1" s="37" t="s">
        <v>36</v>
      </c>
      <c r="T1" s="40" t="s">
        <v>37</v>
      </c>
      <c r="U1" s="40" t="s">
        <v>38</v>
      </c>
      <c r="V1" s="50" t="s">
        <v>143</v>
      </c>
      <c r="W1" s="40" t="s">
        <v>39</v>
      </c>
      <c r="X1" s="40" t="s">
        <v>40</v>
      </c>
      <c r="Y1" s="41" t="s">
        <v>41</v>
      </c>
      <c r="Z1" s="41" t="s">
        <v>42</v>
      </c>
      <c r="AA1" s="50" t="s">
        <v>143</v>
      </c>
      <c r="AB1" s="41" t="s">
        <v>43</v>
      </c>
      <c r="AC1" s="41" t="s">
        <v>44</v>
      </c>
      <c r="AD1" s="42" t="s">
        <v>45</v>
      </c>
      <c r="AE1" s="42" t="s">
        <v>46</v>
      </c>
      <c r="AF1" s="50" t="s">
        <v>143</v>
      </c>
      <c r="AG1" s="42" t="s">
        <v>47</v>
      </c>
      <c r="AH1" s="42" t="s">
        <v>48</v>
      </c>
      <c r="AI1" s="43" t="s">
        <v>49</v>
      </c>
      <c r="AJ1" s="43" t="s">
        <v>50</v>
      </c>
      <c r="AK1" s="50" t="s">
        <v>143</v>
      </c>
      <c r="AL1" s="43" t="s">
        <v>51</v>
      </c>
      <c r="AM1" s="43" t="s">
        <v>52</v>
      </c>
      <c r="AN1" s="44" t="s">
        <v>53</v>
      </c>
      <c r="AO1" s="44" t="s">
        <v>54</v>
      </c>
      <c r="AP1" s="50" t="s">
        <v>143</v>
      </c>
      <c r="AQ1" s="44" t="s">
        <v>55</v>
      </c>
      <c r="AR1" s="44" t="s">
        <v>56</v>
      </c>
      <c r="AS1" s="30" t="s">
        <v>57</v>
      </c>
      <c r="AT1" s="30" t="s">
        <v>58</v>
      </c>
      <c r="AU1" s="30" t="s">
        <v>127</v>
      </c>
      <c r="AV1" s="30" t="s">
        <v>59</v>
      </c>
      <c r="AW1" s="30" t="s">
        <v>128</v>
      </c>
      <c r="AX1" s="30" t="s">
        <v>60</v>
      </c>
      <c r="AY1" s="30" t="s">
        <v>129</v>
      </c>
    </row>
    <row r="2" spans="1:51" x14ac:dyDescent="0.25">
      <c r="A2" s="31" t="s">
        <v>61</v>
      </c>
      <c r="B2" s="32" t="s">
        <v>79</v>
      </c>
      <c r="C2" s="32" t="s">
        <v>80</v>
      </c>
      <c r="D2" s="33" t="s">
        <v>79</v>
      </c>
      <c r="E2" s="33">
        <v>1988.8884</v>
      </c>
      <c r="F2" s="33">
        <f t="shared" ref="F2:F22" si="0">IF(E2&gt;=10000,E2*1.3,10000)</f>
        <v>10000</v>
      </c>
      <c r="G2" s="33">
        <f t="shared" ref="G2:G22" si="1">F2/4</f>
        <v>2500</v>
      </c>
      <c r="H2" s="33">
        <v>6</v>
      </c>
      <c r="I2" s="33">
        <f t="shared" ref="I2:I22" si="2">IF(H2&gt;=6,H2*1.3,6)</f>
        <v>7.8000000000000007</v>
      </c>
      <c r="J2" s="33"/>
      <c r="K2" s="33">
        <f t="shared" ref="K2:K22" si="3">IF(J2&gt;=10000,J2*1.3,10000)</f>
        <v>10000</v>
      </c>
      <c r="L2" s="33">
        <f t="shared" ref="L2:L22" si="4">K2/4</f>
        <v>2500</v>
      </c>
      <c r="M2" s="33"/>
      <c r="N2" s="33">
        <f t="shared" ref="N2:N22" si="5">IF(M2&gt;=6,M2*1.3,6)</f>
        <v>6</v>
      </c>
      <c r="O2" s="33">
        <v>12603.5412</v>
      </c>
      <c r="P2" s="33">
        <f t="shared" ref="P2:P22" si="6">IF(O2&gt;=14000,O2*1.3,14000)</f>
        <v>14000</v>
      </c>
      <c r="Q2" s="33">
        <f t="shared" ref="Q2:Q22" si="7">P2/4</f>
        <v>3500</v>
      </c>
      <c r="R2" s="33">
        <v>7</v>
      </c>
      <c r="S2" s="33">
        <f t="shared" ref="S2:S22" si="8">IF(R2&gt;=6,R2*1.3,6)</f>
        <v>9.1</v>
      </c>
      <c r="T2" s="33">
        <v>29551.941399999996</v>
      </c>
      <c r="U2" s="33">
        <f t="shared" ref="U2:U22" si="9">IF(T2&gt;=18000,T2*1.3,18000)</f>
        <v>38417.523819999995</v>
      </c>
      <c r="V2" s="33">
        <f t="shared" ref="V2:V22" si="10">U2/4</f>
        <v>9604.3809549999987</v>
      </c>
      <c r="W2" s="33">
        <v>15</v>
      </c>
      <c r="X2" s="33">
        <f t="shared" ref="X2:X22" si="11">IF(W2&gt;=8,W2*1.3,8)</f>
        <v>19.5</v>
      </c>
      <c r="Y2" s="33">
        <v>15289.805499999999</v>
      </c>
      <c r="Z2" s="33">
        <f t="shared" ref="Z2:Z22" si="12">IF(Y2&gt;=18000,Y2*1.3,18000)</f>
        <v>18000</v>
      </c>
      <c r="AA2" s="33">
        <f t="shared" ref="AA2:AA22" si="13">Z2/4</f>
        <v>4500</v>
      </c>
      <c r="AB2" s="33">
        <v>9</v>
      </c>
      <c r="AC2" s="33">
        <f t="shared" ref="AC2:AC22" si="14">IF(AB2&gt;=6,AB2*1.3,6)</f>
        <v>11.700000000000001</v>
      </c>
      <c r="AD2" s="33">
        <v>1708.3330000000001</v>
      </c>
      <c r="AE2" s="33">
        <f t="shared" ref="AE2:AE22" si="15">IF(AD2&gt;=10000,AD2*1.3,10000)</f>
        <v>10000</v>
      </c>
      <c r="AF2" s="33">
        <f t="shared" ref="AF2:AF22" si="16">AE2/4</f>
        <v>2500</v>
      </c>
      <c r="AG2" s="33">
        <v>4</v>
      </c>
      <c r="AH2" s="33">
        <f t="shared" ref="AH2:AH22" si="17">IF(AG2&gt;=6,AG2*1.3,6)</f>
        <v>6</v>
      </c>
      <c r="AI2" s="34">
        <v>24643.641433333334</v>
      </c>
      <c r="AJ2" s="33">
        <f t="shared" ref="AJ2:AJ22" si="18">IF(AI2&gt;=18000,AI2*1.3,18000)</f>
        <v>32036.733863333335</v>
      </c>
      <c r="AK2" s="33">
        <f t="shared" ref="AK2:AK22" si="19">AJ2/4</f>
        <v>8009.1834658333337</v>
      </c>
      <c r="AL2" s="33">
        <v>5</v>
      </c>
      <c r="AM2" s="33">
        <f t="shared" ref="AM2:AM22" si="20">IF(AL2&gt;=6,AL2*1.3,6)</f>
        <v>6</v>
      </c>
      <c r="AN2" s="33">
        <v>2375.9265</v>
      </c>
      <c r="AO2" s="33">
        <f t="shared" ref="AO2:AO22" si="21">IF(AN2&gt;=10000,AN2*1.3,10000)</f>
        <v>10000</v>
      </c>
      <c r="AP2" s="33">
        <f t="shared" ref="AP2:AP22" si="22">AO2/4</f>
        <v>2500</v>
      </c>
      <c r="AQ2" s="33">
        <v>3</v>
      </c>
      <c r="AR2" s="33">
        <f t="shared" ref="AR2:AR22" si="23">IF(AQ2&gt;=6,AQ2*1.3,6)</f>
        <v>6</v>
      </c>
      <c r="AS2" s="33">
        <f t="shared" ref="AS2:AS22" si="24">SUM(E2+J2+O2+T2+Y2+AD2+AI2+AN2)</f>
        <v>88162.077433333339</v>
      </c>
      <c r="AT2" s="33">
        <f t="shared" ref="AT2:AT22" si="25">SUM(F2+K2+P2+U2+Z2+AE2+AJ2+AO2)</f>
        <v>142454.25768333333</v>
      </c>
      <c r="AU2" s="33">
        <f t="shared" ref="AU2:AU22" si="26">AT2/4</f>
        <v>35613.564420833332</v>
      </c>
      <c r="AV2" s="33">
        <f t="shared" ref="AV2:AV22" si="27">SUM(H2+M2+R2+W2+AB2+AG2+AL2+AQ2)</f>
        <v>49</v>
      </c>
      <c r="AW2" s="33">
        <f t="shared" ref="AW2:AW22" si="28">AV2/4</f>
        <v>12.25</v>
      </c>
      <c r="AX2" s="33">
        <f t="shared" ref="AX2:AX22" si="29">SUM(I2+N2+S2+X2+AC2+AH2+AM2+AR2)</f>
        <v>72.099999999999994</v>
      </c>
      <c r="AY2" s="33">
        <f t="shared" ref="AY2:AY22" si="30">AX2/4</f>
        <v>18.024999999999999</v>
      </c>
    </row>
    <row r="3" spans="1:51" x14ac:dyDescent="0.25">
      <c r="A3" s="31" t="s">
        <v>61</v>
      </c>
      <c r="B3" s="32" t="s">
        <v>79</v>
      </c>
      <c r="C3" s="32" t="s">
        <v>85</v>
      </c>
      <c r="D3" s="33" t="s">
        <v>79</v>
      </c>
      <c r="E3" s="33">
        <v>5225.0003999999999</v>
      </c>
      <c r="F3" s="33">
        <f t="shared" si="0"/>
        <v>10000</v>
      </c>
      <c r="G3" s="33">
        <f t="shared" si="1"/>
        <v>2500</v>
      </c>
      <c r="H3" s="33">
        <v>1</v>
      </c>
      <c r="I3" s="33">
        <f t="shared" si="2"/>
        <v>6</v>
      </c>
      <c r="J3" s="33">
        <v>8580.5814000000009</v>
      </c>
      <c r="K3" s="33">
        <f t="shared" si="3"/>
        <v>10000</v>
      </c>
      <c r="L3" s="33">
        <f t="shared" si="4"/>
        <v>2500</v>
      </c>
      <c r="M3" s="33">
        <v>3</v>
      </c>
      <c r="N3" s="33">
        <f t="shared" si="5"/>
        <v>6</v>
      </c>
      <c r="O3" s="33">
        <v>13931.447199999993</v>
      </c>
      <c r="P3" s="33">
        <f t="shared" si="6"/>
        <v>14000</v>
      </c>
      <c r="Q3" s="33">
        <f t="shared" si="7"/>
        <v>3500</v>
      </c>
      <c r="R3" s="33">
        <v>6</v>
      </c>
      <c r="S3" s="33">
        <f t="shared" si="8"/>
        <v>7.8000000000000007</v>
      </c>
      <c r="T3" s="33">
        <v>31217.57469999999</v>
      </c>
      <c r="U3" s="33">
        <f t="shared" si="9"/>
        <v>40582.847109999988</v>
      </c>
      <c r="V3" s="33">
        <f t="shared" si="10"/>
        <v>10145.711777499997</v>
      </c>
      <c r="W3" s="33">
        <v>11</v>
      </c>
      <c r="X3" s="33">
        <f t="shared" si="11"/>
        <v>14.3</v>
      </c>
      <c r="Y3" s="33">
        <v>13828.648499999999</v>
      </c>
      <c r="Z3" s="33">
        <f t="shared" si="12"/>
        <v>18000</v>
      </c>
      <c r="AA3" s="33">
        <f t="shared" si="13"/>
        <v>4500</v>
      </c>
      <c r="AB3" s="33">
        <v>6</v>
      </c>
      <c r="AC3" s="33">
        <f t="shared" si="14"/>
        <v>7.8000000000000007</v>
      </c>
      <c r="AD3" s="33">
        <v>3226.8585000000003</v>
      </c>
      <c r="AE3" s="33">
        <f t="shared" si="15"/>
        <v>10000</v>
      </c>
      <c r="AF3" s="33">
        <f t="shared" si="16"/>
        <v>2500</v>
      </c>
      <c r="AG3" s="33">
        <v>3</v>
      </c>
      <c r="AH3" s="33">
        <f t="shared" si="17"/>
        <v>6</v>
      </c>
      <c r="AI3" s="34">
        <v>17841.965466666665</v>
      </c>
      <c r="AJ3" s="33">
        <f t="shared" si="18"/>
        <v>18000</v>
      </c>
      <c r="AK3" s="33">
        <f t="shared" si="19"/>
        <v>4500</v>
      </c>
      <c r="AL3" s="33">
        <v>4</v>
      </c>
      <c r="AM3" s="33">
        <f t="shared" si="20"/>
        <v>6</v>
      </c>
      <c r="AN3" s="33">
        <v>2493.5174000000002</v>
      </c>
      <c r="AO3" s="33">
        <f t="shared" si="21"/>
        <v>10000</v>
      </c>
      <c r="AP3" s="33">
        <f t="shared" si="22"/>
        <v>2500</v>
      </c>
      <c r="AQ3" s="33">
        <v>2</v>
      </c>
      <c r="AR3" s="33">
        <f t="shared" si="23"/>
        <v>6</v>
      </c>
      <c r="AS3" s="33">
        <f t="shared" si="24"/>
        <v>96345.593566666648</v>
      </c>
      <c r="AT3" s="33">
        <f t="shared" si="25"/>
        <v>130582.84710999999</v>
      </c>
      <c r="AU3" s="33">
        <f t="shared" si="26"/>
        <v>32645.711777499997</v>
      </c>
      <c r="AV3" s="33">
        <f t="shared" si="27"/>
        <v>36</v>
      </c>
      <c r="AW3" s="33">
        <f t="shared" si="28"/>
        <v>9</v>
      </c>
      <c r="AX3" s="33">
        <f t="shared" si="29"/>
        <v>59.900000000000006</v>
      </c>
      <c r="AY3" s="33">
        <f t="shared" si="30"/>
        <v>14.975000000000001</v>
      </c>
    </row>
    <row r="4" spans="1:51" x14ac:dyDescent="0.25">
      <c r="A4" s="31" t="s">
        <v>61</v>
      </c>
      <c r="B4" s="32" t="s">
        <v>79</v>
      </c>
      <c r="C4" s="32" t="s">
        <v>89</v>
      </c>
      <c r="D4" s="33" t="s">
        <v>79</v>
      </c>
      <c r="E4" s="33">
        <v>151.8527</v>
      </c>
      <c r="F4" s="33">
        <f t="shared" si="0"/>
        <v>10000</v>
      </c>
      <c r="G4" s="33">
        <f t="shared" si="1"/>
        <v>2500</v>
      </c>
      <c r="H4" s="33">
        <v>2</v>
      </c>
      <c r="I4" s="33">
        <f t="shared" si="2"/>
        <v>6</v>
      </c>
      <c r="J4" s="33">
        <v>1654.6464999999998</v>
      </c>
      <c r="K4" s="33">
        <f t="shared" si="3"/>
        <v>10000</v>
      </c>
      <c r="L4" s="33">
        <f t="shared" si="4"/>
        <v>2500</v>
      </c>
      <c r="M4" s="33">
        <v>4</v>
      </c>
      <c r="N4" s="33">
        <f t="shared" si="5"/>
        <v>6</v>
      </c>
      <c r="O4" s="33">
        <v>4891.8957</v>
      </c>
      <c r="P4" s="33">
        <f t="shared" si="6"/>
        <v>14000</v>
      </c>
      <c r="Q4" s="33">
        <f t="shared" si="7"/>
        <v>3500</v>
      </c>
      <c r="R4" s="33">
        <v>6</v>
      </c>
      <c r="S4" s="33">
        <f t="shared" si="8"/>
        <v>7.8000000000000007</v>
      </c>
      <c r="T4" s="33">
        <v>20342.568999999996</v>
      </c>
      <c r="U4" s="33">
        <f t="shared" si="9"/>
        <v>26445.339699999997</v>
      </c>
      <c r="V4" s="33">
        <f t="shared" si="10"/>
        <v>6611.3349249999992</v>
      </c>
      <c r="W4" s="33">
        <v>10</v>
      </c>
      <c r="X4" s="33">
        <f t="shared" si="11"/>
        <v>13</v>
      </c>
      <c r="Y4" s="33">
        <v>5832.8568000000014</v>
      </c>
      <c r="Z4" s="33">
        <f t="shared" si="12"/>
        <v>18000</v>
      </c>
      <c r="AA4" s="33">
        <f t="shared" si="13"/>
        <v>4500</v>
      </c>
      <c r="AB4" s="33">
        <v>5</v>
      </c>
      <c r="AC4" s="33">
        <f t="shared" si="14"/>
        <v>6</v>
      </c>
      <c r="AD4" s="33">
        <v>2062.0374000000002</v>
      </c>
      <c r="AE4" s="33">
        <f t="shared" si="15"/>
        <v>10000</v>
      </c>
      <c r="AF4" s="33">
        <f t="shared" si="16"/>
        <v>2500</v>
      </c>
      <c r="AG4" s="33">
        <v>1</v>
      </c>
      <c r="AH4" s="33">
        <f t="shared" si="17"/>
        <v>6</v>
      </c>
      <c r="AI4" s="34">
        <v>14269.372799999997</v>
      </c>
      <c r="AJ4" s="33">
        <f t="shared" si="18"/>
        <v>18000</v>
      </c>
      <c r="AK4" s="33">
        <f t="shared" si="19"/>
        <v>4500</v>
      </c>
      <c r="AL4" s="33">
        <v>4</v>
      </c>
      <c r="AM4" s="33">
        <f t="shared" si="20"/>
        <v>6</v>
      </c>
      <c r="AN4" s="33">
        <v>88.888900000000007</v>
      </c>
      <c r="AO4" s="33">
        <f t="shared" si="21"/>
        <v>10000</v>
      </c>
      <c r="AP4" s="33">
        <f t="shared" si="22"/>
        <v>2500</v>
      </c>
      <c r="AQ4" s="33">
        <v>1</v>
      </c>
      <c r="AR4" s="33">
        <f t="shared" si="23"/>
        <v>6</v>
      </c>
      <c r="AS4" s="33">
        <f t="shared" si="24"/>
        <v>49294.119799999993</v>
      </c>
      <c r="AT4" s="33">
        <f t="shared" si="25"/>
        <v>116445.3397</v>
      </c>
      <c r="AU4" s="33">
        <f t="shared" si="26"/>
        <v>29111.334924999999</v>
      </c>
      <c r="AV4" s="33">
        <f t="shared" si="27"/>
        <v>33</v>
      </c>
      <c r="AW4" s="33">
        <f t="shared" si="28"/>
        <v>8.25</v>
      </c>
      <c r="AX4" s="33">
        <f t="shared" si="29"/>
        <v>56.8</v>
      </c>
      <c r="AY4" s="33">
        <f t="shared" si="30"/>
        <v>14.2</v>
      </c>
    </row>
    <row r="5" spans="1:51" x14ac:dyDescent="0.25">
      <c r="A5" s="31" t="s">
        <v>61</v>
      </c>
      <c r="B5" s="32" t="s">
        <v>79</v>
      </c>
      <c r="C5" s="32" t="s">
        <v>91</v>
      </c>
      <c r="D5" s="33" t="s">
        <v>79</v>
      </c>
      <c r="E5" s="33">
        <v>6774.0811999999996</v>
      </c>
      <c r="F5" s="33">
        <f t="shared" si="0"/>
        <v>10000</v>
      </c>
      <c r="G5" s="33">
        <f t="shared" si="1"/>
        <v>2500</v>
      </c>
      <c r="H5" s="33">
        <v>2</v>
      </c>
      <c r="I5" s="33">
        <f t="shared" si="2"/>
        <v>6</v>
      </c>
      <c r="J5" s="33">
        <v>1784.2773</v>
      </c>
      <c r="K5" s="33">
        <f t="shared" si="3"/>
        <v>10000</v>
      </c>
      <c r="L5" s="33">
        <f t="shared" si="4"/>
        <v>2500</v>
      </c>
      <c r="M5" s="33">
        <v>2</v>
      </c>
      <c r="N5" s="33">
        <f t="shared" si="5"/>
        <v>6</v>
      </c>
      <c r="O5" s="33">
        <v>6971.6067000000012</v>
      </c>
      <c r="P5" s="33">
        <f t="shared" si="6"/>
        <v>14000</v>
      </c>
      <c r="Q5" s="33">
        <f t="shared" si="7"/>
        <v>3500</v>
      </c>
      <c r="R5" s="33">
        <v>3</v>
      </c>
      <c r="S5" s="33">
        <f t="shared" si="8"/>
        <v>6</v>
      </c>
      <c r="T5" s="33">
        <v>32616.359599999996</v>
      </c>
      <c r="U5" s="33">
        <f t="shared" si="9"/>
        <v>42401.267479999995</v>
      </c>
      <c r="V5" s="33">
        <f t="shared" si="10"/>
        <v>10600.316869999999</v>
      </c>
      <c r="W5" s="33">
        <v>7</v>
      </c>
      <c r="X5" s="33">
        <f t="shared" si="11"/>
        <v>8</v>
      </c>
      <c r="Y5" s="33">
        <v>6085.1746000000003</v>
      </c>
      <c r="Z5" s="33">
        <f t="shared" si="12"/>
        <v>18000</v>
      </c>
      <c r="AA5" s="33">
        <f t="shared" si="13"/>
        <v>4500</v>
      </c>
      <c r="AB5" s="33">
        <v>5</v>
      </c>
      <c r="AC5" s="33">
        <f t="shared" si="14"/>
        <v>6</v>
      </c>
      <c r="AD5" s="33">
        <v>4560.1847000000007</v>
      </c>
      <c r="AE5" s="33">
        <f t="shared" si="15"/>
        <v>10000</v>
      </c>
      <c r="AF5" s="33">
        <f t="shared" si="16"/>
        <v>2500</v>
      </c>
      <c r="AG5" s="33">
        <v>3</v>
      </c>
      <c r="AH5" s="33">
        <f t="shared" si="17"/>
        <v>6</v>
      </c>
      <c r="AI5" s="34">
        <v>6278.6948666666676</v>
      </c>
      <c r="AJ5" s="33">
        <f t="shared" si="18"/>
        <v>18000</v>
      </c>
      <c r="AK5" s="33">
        <f t="shared" si="19"/>
        <v>4500</v>
      </c>
      <c r="AL5" s="33">
        <v>2</v>
      </c>
      <c r="AM5" s="33">
        <f t="shared" si="20"/>
        <v>6</v>
      </c>
      <c r="AN5" s="33">
        <v>433.33199999999999</v>
      </c>
      <c r="AO5" s="33">
        <f t="shared" si="21"/>
        <v>10000</v>
      </c>
      <c r="AP5" s="33">
        <f t="shared" si="22"/>
        <v>2500</v>
      </c>
      <c r="AQ5" s="33">
        <v>1</v>
      </c>
      <c r="AR5" s="33">
        <f t="shared" si="23"/>
        <v>6</v>
      </c>
      <c r="AS5" s="33">
        <f t="shared" si="24"/>
        <v>65503.710966666666</v>
      </c>
      <c r="AT5" s="33">
        <f t="shared" si="25"/>
        <v>132401.26747999998</v>
      </c>
      <c r="AU5" s="33">
        <f t="shared" si="26"/>
        <v>33100.316869999995</v>
      </c>
      <c r="AV5" s="33">
        <f t="shared" si="27"/>
        <v>25</v>
      </c>
      <c r="AW5" s="33">
        <f t="shared" si="28"/>
        <v>6.25</v>
      </c>
      <c r="AX5" s="33">
        <f t="shared" si="29"/>
        <v>50</v>
      </c>
      <c r="AY5" s="33">
        <f t="shared" si="30"/>
        <v>12.5</v>
      </c>
    </row>
    <row r="6" spans="1:51" x14ac:dyDescent="0.25">
      <c r="A6" s="31" t="s">
        <v>61</v>
      </c>
      <c r="B6" s="32" t="s">
        <v>79</v>
      </c>
      <c r="C6" s="32" t="s">
        <v>92</v>
      </c>
      <c r="D6" s="33" t="s">
        <v>79</v>
      </c>
      <c r="E6" s="33"/>
      <c r="F6" s="33">
        <f t="shared" si="0"/>
        <v>10000</v>
      </c>
      <c r="G6" s="33">
        <f t="shared" si="1"/>
        <v>2500</v>
      </c>
      <c r="H6" s="33"/>
      <c r="I6" s="33">
        <f t="shared" si="2"/>
        <v>6</v>
      </c>
      <c r="J6" s="33">
        <v>845.37049999999999</v>
      </c>
      <c r="K6" s="33">
        <f t="shared" si="3"/>
        <v>10000</v>
      </c>
      <c r="L6" s="33">
        <f t="shared" si="4"/>
        <v>2500</v>
      </c>
      <c r="M6" s="33">
        <v>2</v>
      </c>
      <c r="N6" s="33">
        <f t="shared" si="5"/>
        <v>6</v>
      </c>
      <c r="O6" s="33">
        <v>1353.1456000000005</v>
      </c>
      <c r="P6" s="33">
        <f t="shared" si="6"/>
        <v>14000</v>
      </c>
      <c r="Q6" s="33">
        <f t="shared" si="7"/>
        <v>3500</v>
      </c>
      <c r="R6" s="33">
        <v>3</v>
      </c>
      <c r="S6" s="33">
        <f t="shared" si="8"/>
        <v>6</v>
      </c>
      <c r="T6" s="33">
        <v>4956.862000000001</v>
      </c>
      <c r="U6" s="33">
        <f t="shared" si="9"/>
        <v>18000</v>
      </c>
      <c r="V6" s="33">
        <f t="shared" si="10"/>
        <v>4500</v>
      </c>
      <c r="W6" s="33">
        <v>4</v>
      </c>
      <c r="X6" s="33">
        <f t="shared" si="11"/>
        <v>8</v>
      </c>
      <c r="Y6" s="33">
        <v>5932.4068000000007</v>
      </c>
      <c r="Z6" s="33">
        <f t="shared" si="12"/>
        <v>18000</v>
      </c>
      <c r="AA6" s="33">
        <f t="shared" si="13"/>
        <v>4500</v>
      </c>
      <c r="AB6" s="33">
        <v>5</v>
      </c>
      <c r="AC6" s="33">
        <f t="shared" si="14"/>
        <v>6</v>
      </c>
      <c r="AD6" s="33">
        <v>395.37239999999997</v>
      </c>
      <c r="AE6" s="33">
        <f t="shared" si="15"/>
        <v>10000</v>
      </c>
      <c r="AF6" s="33">
        <f t="shared" si="16"/>
        <v>2500</v>
      </c>
      <c r="AG6" s="33">
        <v>3</v>
      </c>
      <c r="AH6" s="33">
        <f t="shared" si="17"/>
        <v>6</v>
      </c>
      <c r="AI6" s="34">
        <v>23529.591433333331</v>
      </c>
      <c r="AJ6" s="33">
        <f t="shared" si="18"/>
        <v>30588.468863333332</v>
      </c>
      <c r="AK6" s="33">
        <f t="shared" si="19"/>
        <v>7647.1172158333329</v>
      </c>
      <c r="AL6" s="33">
        <v>2</v>
      </c>
      <c r="AM6" s="33">
        <f t="shared" si="20"/>
        <v>6</v>
      </c>
      <c r="AN6" s="33">
        <v>297.22129999999999</v>
      </c>
      <c r="AO6" s="33">
        <f t="shared" si="21"/>
        <v>10000</v>
      </c>
      <c r="AP6" s="33">
        <f t="shared" si="22"/>
        <v>2500</v>
      </c>
      <c r="AQ6" s="33">
        <v>1</v>
      </c>
      <c r="AR6" s="33">
        <f t="shared" si="23"/>
        <v>6</v>
      </c>
      <c r="AS6" s="33">
        <f t="shared" si="24"/>
        <v>37309.970033333331</v>
      </c>
      <c r="AT6" s="33">
        <f t="shared" si="25"/>
        <v>120588.46886333333</v>
      </c>
      <c r="AU6" s="33">
        <f t="shared" si="26"/>
        <v>30147.117215833332</v>
      </c>
      <c r="AV6" s="33">
        <f t="shared" si="27"/>
        <v>20</v>
      </c>
      <c r="AW6" s="33">
        <f t="shared" si="28"/>
        <v>5</v>
      </c>
      <c r="AX6" s="33">
        <f t="shared" si="29"/>
        <v>50</v>
      </c>
      <c r="AY6" s="33">
        <f t="shared" si="30"/>
        <v>12.5</v>
      </c>
    </row>
    <row r="7" spans="1:51" x14ac:dyDescent="0.25">
      <c r="A7" s="31" t="s">
        <v>61</v>
      </c>
      <c r="B7" s="32" t="s">
        <v>79</v>
      </c>
      <c r="C7" s="32" t="s">
        <v>97</v>
      </c>
      <c r="D7" s="33" t="s">
        <v>79</v>
      </c>
      <c r="E7" s="33">
        <v>12596.286599999999</v>
      </c>
      <c r="F7" s="33">
        <f t="shared" si="0"/>
        <v>16375.17258</v>
      </c>
      <c r="G7" s="33">
        <f t="shared" si="1"/>
        <v>4093.7931450000001</v>
      </c>
      <c r="H7" s="33">
        <v>4</v>
      </c>
      <c r="I7" s="33">
        <f t="shared" si="2"/>
        <v>6</v>
      </c>
      <c r="J7" s="33">
        <v>10657.139499999999</v>
      </c>
      <c r="K7" s="33">
        <f t="shared" si="3"/>
        <v>13854.281349999999</v>
      </c>
      <c r="L7" s="33">
        <f t="shared" si="4"/>
        <v>3463.5703374999998</v>
      </c>
      <c r="M7" s="33">
        <v>4</v>
      </c>
      <c r="N7" s="33">
        <f t="shared" si="5"/>
        <v>6</v>
      </c>
      <c r="O7" s="33">
        <v>43762.252099999998</v>
      </c>
      <c r="P7" s="33">
        <f t="shared" si="6"/>
        <v>56890.927729999996</v>
      </c>
      <c r="Q7" s="33">
        <f t="shared" si="7"/>
        <v>14222.731932499999</v>
      </c>
      <c r="R7" s="33">
        <v>9</v>
      </c>
      <c r="S7" s="33">
        <f t="shared" si="8"/>
        <v>11.700000000000001</v>
      </c>
      <c r="T7" s="33">
        <v>115460.87849999999</v>
      </c>
      <c r="U7" s="33">
        <f t="shared" si="9"/>
        <v>150099.14204999999</v>
      </c>
      <c r="V7" s="33">
        <f t="shared" si="10"/>
        <v>37524.785512499999</v>
      </c>
      <c r="W7" s="33">
        <v>14</v>
      </c>
      <c r="X7" s="33">
        <f t="shared" si="11"/>
        <v>18.2</v>
      </c>
      <c r="Y7" s="33">
        <v>35937.491700000013</v>
      </c>
      <c r="Z7" s="33">
        <f t="shared" si="12"/>
        <v>46718.739210000022</v>
      </c>
      <c r="AA7" s="33">
        <f t="shared" si="13"/>
        <v>11679.684802500005</v>
      </c>
      <c r="AB7" s="33">
        <v>9</v>
      </c>
      <c r="AC7" s="33">
        <f t="shared" si="14"/>
        <v>11.700000000000001</v>
      </c>
      <c r="AD7" s="33">
        <v>31641.668500000007</v>
      </c>
      <c r="AE7" s="33">
        <f t="shared" si="15"/>
        <v>41134.169050000011</v>
      </c>
      <c r="AF7" s="33">
        <f t="shared" si="16"/>
        <v>10283.542262500003</v>
      </c>
      <c r="AG7" s="33">
        <v>6</v>
      </c>
      <c r="AH7" s="33">
        <f t="shared" si="17"/>
        <v>7.8000000000000007</v>
      </c>
      <c r="AI7" s="34">
        <v>0</v>
      </c>
      <c r="AJ7" s="33">
        <f t="shared" si="18"/>
        <v>18000</v>
      </c>
      <c r="AK7" s="33">
        <f t="shared" si="19"/>
        <v>4500</v>
      </c>
      <c r="AL7" s="33">
        <v>5</v>
      </c>
      <c r="AM7" s="33">
        <f t="shared" si="20"/>
        <v>6</v>
      </c>
      <c r="AN7" s="33">
        <v>1360.1883</v>
      </c>
      <c r="AO7" s="33">
        <f t="shared" si="21"/>
        <v>10000</v>
      </c>
      <c r="AP7" s="33">
        <f t="shared" si="22"/>
        <v>2500</v>
      </c>
      <c r="AQ7" s="33">
        <v>2</v>
      </c>
      <c r="AR7" s="33">
        <f t="shared" si="23"/>
        <v>6</v>
      </c>
      <c r="AS7" s="33">
        <f t="shared" si="24"/>
        <v>251415.90520000001</v>
      </c>
      <c r="AT7" s="33">
        <f t="shared" si="25"/>
        <v>353072.43197000003</v>
      </c>
      <c r="AU7" s="33">
        <f t="shared" si="26"/>
        <v>88268.107992500009</v>
      </c>
      <c r="AV7" s="33">
        <f t="shared" si="27"/>
        <v>53</v>
      </c>
      <c r="AW7" s="33">
        <f t="shared" si="28"/>
        <v>13.25</v>
      </c>
      <c r="AX7" s="33">
        <f t="shared" si="29"/>
        <v>73.400000000000006</v>
      </c>
      <c r="AY7" s="33">
        <f t="shared" si="30"/>
        <v>18.350000000000001</v>
      </c>
    </row>
    <row r="8" spans="1:51" x14ac:dyDescent="0.25">
      <c r="A8" s="31" t="s">
        <v>61</v>
      </c>
      <c r="B8" s="32" t="s">
        <v>79</v>
      </c>
      <c r="C8" s="32" t="s">
        <v>108</v>
      </c>
      <c r="D8" s="33" t="s">
        <v>79</v>
      </c>
      <c r="E8" s="33"/>
      <c r="F8" s="33">
        <f t="shared" si="0"/>
        <v>10000</v>
      </c>
      <c r="G8" s="33">
        <f t="shared" si="1"/>
        <v>2500</v>
      </c>
      <c r="H8" s="33"/>
      <c r="I8" s="33">
        <f t="shared" si="2"/>
        <v>6</v>
      </c>
      <c r="J8" s="33"/>
      <c r="K8" s="33">
        <f t="shared" si="3"/>
        <v>10000</v>
      </c>
      <c r="L8" s="33">
        <f t="shared" si="4"/>
        <v>2500</v>
      </c>
      <c r="M8" s="33"/>
      <c r="N8" s="33">
        <f t="shared" si="5"/>
        <v>6</v>
      </c>
      <c r="O8" s="33">
        <v>4931.6629000000003</v>
      </c>
      <c r="P8" s="33">
        <f t="shared" si="6"/>
        <v>14000</v>
      </c>
      <c r="Q8" s="33">
        <f t="shared" si="7"/>
        <v>3500</v>
      </c>
      <c r="R8" s="33">
        <v>2</v>
      </c>
      <c r="S8" s="33">
        <f t="shared" si="8"/>
        <v>6</v>
      </c>
      <c r="T8" s="33">
        <v>5294.7678000000005</v>
      </c>
      <c r="U8" s="33">
        <f t="shared" si="9"/>
        <v>18000</v>
      </c>
      <c r="V8" s="33">
        <f t="shared" si="10"/>
        <v>4500</v>
      </c>
      <c r="W8" s="33">
        <v>1</v>
      </c>
      <c r="X8" s="33">
        <f t="shared" si="11"/>
        <v>8</v>
      </c>
      <c r="Y8" s="33">
        <v>8396.296699999999</v>
      </c>
      <c r="Z8" s="33">
        <f t="shared" si="12"/>
        <v>18000</v>
      </c>
      <c r="AA8" s="33">
        <f t="shared" si="13"/>
        <v>4500</v>
      </c>
      <c r="AB8" s="33">
        <v>2</v>
      </c>
      <c r="AC8" s="33">
        <f t="shared" si="14"/>
        <v>6</v>
      </c>
      <c r="AD8" s="33">
        <v>4179.6390999999994</v>
      </c>
      <c r="AE8" s="33">
        <f t="shared" si="15"/>
        <v>10000</v>
      </c>
      <c r="AF8" s="33">
        <f t="shared" si="16"/>
        <v>2500</v>
      </c>
      <c r="AG8" s="33">
        <v>1</v>
      </c>
      <c r="AH8" s="33">
        <f t="shared" si="17"/>
        <v>6</v>
      </c>
      <c r="AI8" s="34">
        <v>0</v>
      </c>
      <c r="AJ8" s="33">
        <f t="shared" si="18"/>
        <v>18000</v>
      </c>
      <c r="AK8" s="33">
        <f t="shared" si="19"/>
        <v>4500</v>
      </c>
      <c r="AL8" s="33">
        <v>1</v>
      </c>
      <c r="AM8" s="33">
        <f t="shared" si="20"/>
        <v>6</v>
      </c>
      <c r="AN8" s="33">
        <v>1534.2658000000001</v>
      </c>
      <c r="AO8" s="33">
        <f t="shared" si="21"/>
        <v>10000</v>
      </c>
      <c r="AP8" s="33">
        <f t="shared" si="22"/>
        <v>2500</v>
      </c>
      <c r="AQ8" s="33">
        <v>1</v>
      </c>
      <c r="AR8" s="33">
        <f t="shared" si="23"/>
        <v>6</v>
      </c>
      <c r="AS8" s="33">
        <f t="shared" si="24"/>
        <v>24336.632300000001</v>
      </c>
      <c r="AT8" s="33">
        <f t="shared" si="25"/>
        <v>108000</v>
      </c>
      <c r="AU8" s="33">
        <f t="shared" si="26"/>
        <v>27000</v>
      </c>
      <c r="AV8" s="33">
        <f t="shared" si="27"/>
        <v>8</v>
      </c>
      <c r="AW8" s="33">
        <f t="shared" si="28"/>
        <v>2</v>
      </c>
      <c r="AX8" s="33">
        <f t="shared" si="29"/>
        <v>50</v>
      </c>
      <c r="AY8" s="33">
        <f t="shared" si="30"/>
        <v>12.5</v>
      </c>
    </row>
    <row r="9" spans="1:51" x14ac:dyDescent="0.25">
      <c r="A9" s="31" t="s">
        <v>61</v>
      </c>
      <c r="B9" s="32" t="s">
        <v>79</v>
      </c>
      <c r="C9" s="32" t="s">
        <v>111</v>
      </c>
      <c r="D9" s="33" t="s">
        <v>79</v>
      </c>
      <c r="E9" s="33">
        <v>1775.9257</v>
      </c>
      <c r="F9" s="33">
        <f t="shared" si="0"/>
        <v>10000</v>
      </c>
      <c r="G9" s="33">
        <f t="shared" si="1"/>
        <v>2500</v>
      </c>
      <c r="H9" s="33">
        <v>1</v>
      </c>
      <c r="I9" s="33">
        <f t="shared" si="2"/>
        <v>6</v>
      </c>
      <c r="J9" s="33">
        <v>509.25880000000001</v>
      </c>
      <c r="K9" s="33">
        <f t="shared" si="3"/>
        <v>10000</v>
      </c>
      <c r="L9" s="33">
        <f t="shared" si="4"/>
        <v>2500</v>
      </c>
      <c r="M9" s="33">
        <v>1</v>
      </c>
      <c r="N9" s="33">
        <f t="shared" si="5"/>
        <v>6</v>
      </c>
      <c r="O9" s="33">
        <v>2931.6873000000001</v>
      </c>
      <c r="P9" s="33">
        <f t="shared" si="6"/>
        <v>14000</v>
      </c>
      <c r="Q9" s="33">
        <f t="shared" si="7"/>
        <v>3500</v>
      </c>
      <c r="R9" s="33">
        <v>3</v>
      </c>
      <c r="S9" s="33">
        <f t="shared" si="8"/>
        <v>6</v>
      </c>
      <c r="T9" s="33">
        <v>6025.4159</v>
      </c>
      <c r="U9" s="33">
        <f t="shared" si="9"/>
        <v>18000</v>
      </c>
      <c r="V9" s="33">
        <f t="shared" si="10"/>
        <v>4500</v>
      </c>
      <c r="W9" s="33">
        <v>3</v>
      </c>
      <c r="X9" s="33">
        <f t="shared" si="11"/>
        <v>8</v>
      </c>
      <c r="Y9" s="33">
        <v>40734.213599999988</v>
      </c>
      <c r="Z9" s="33">
        <f t="shared" si="12"/>
        <v>52954.477679999989</v>
      </c>
      <c r="AA9" s="33">
        <f t="shared" si="13"/>
        <v>13238.619419999997</v>
      </c>
      <c r="AB9" s="33">
        <v>6</v>
      </c>
      <c r="AC9" s="33">
        <f t="shared" si="14"/>
        <v>7.8000000000000007</v>
      </c>
      <c r="AD9" s="33">
        <v>1658.3333</v>
      </c>
      <c r="AE9" s="33">
        <f t="shared" si="15"/>
        <v>10000</v>
      </c>
      <c r="AF9" s="33">
        <f t="shared" si="16"/>
        <v>2500</v>
      </c>
      <c r="AG9" s="33">
        <v>2</v>
      </c>
      <c r="AH9" s="33">
        <f t="shared" si="17"/>
        <v>6</v>
      </c>
      <c r="AI9" s="34">
        <v>0</v>
      </c>
      <c r="AJ9" s="33">
        <f t="shared" si="18"/>
        <v>18000</v>
      </c>
      <c r="AK9" s="33">
        <f t="shared" si="19"/>
        <v>4500</v>
      </c>
      <c r="AL9" s="33">
        <v>8</v>
      </c>
      <c r="AM9" s="33">
        <f t="shared" si="20"/>
        <v>10.4</v>
      </c>
      <c r="AN9" s="33">
        <v>7533.3330000000005</v>
      </c>
      <c r="AO9" s="33">
        <f t="shared" si="21"/>
        <v>10000</v>
      </c>
      <c r="AP9" s="33">
        <f t="shared" si="22"/>
        <v>2500</v>
      </c>
      <c r="AQ9" s="33">
        <v>2</v>
      </c>
      <c r="AR9" s="33">
        <f t="shared" si="23"/>
        <v>6</v>
      </c>
      <c r="AS9" s="33">
        <f t="shared" si="24"/>
        <v>61168.167599999986</v>
      </c>
      <c r="AT9" s="33">
        <f t="shared" si="25"/>
        <v>142954.47767999998</v>
      </c>
      <c r="AU9" s="33">
        <f t="shared" si="26"/>
        <v>35738.619419999995</v>
      </c>
      <c r="AV9" s="33">
        <f t="shared" si="27"/>
        <v>26</v>
      </c>
      <c r="AW9" s="33">
        <f t="shared" si="28"/>
        <v>6.5</v>
      </c>
      <c r="AX9" s="33">
        <f t="shared" si="29"/>
        <v>56.199999999999996</v>
      </c>
      <c r="AY9" s="33">
        <f t="shared" si="30"/>
        <v>14.049999999999999</v>
      </c>
    </row>
    <row r="10" spans="1:51" x14ac:dyDescent="0.25">
      <c r="A10" s="31" t="s">
        <v>61</v>
      </c>
      <c r="B10" s="32" t="s">
        <v>79</v>
      </c>
      <c r="C10" s="32" t="s">
        <v>116</v>
      </c>
      <c r="D10" s="33" t="s">
        <v>79</v>
      </c>
      <c r="E10" s="33">
        <v>847.22199999999998</v>
      </c>
      <c r="F10" s="33">
        <f t="shared" si="0"/>
        <v>10000</v>
      </c>
      <c r="G10" s="33">
        <f t="shared" si="1"/>
        <v>2500</v>
      </c>
      <c r="H10" s="33">
        <v>1</v>
      </c>
      <c r="I10" s="33">
        <f t="shared" si="2"/>
        <v>6</v>
      </c>
      <c r="J10" s="33">
        <v>2833.3503999999998</v>
      </c>
      <c r="K10" s="33">
        <f t="shared" si="3"/>
        <v>10000</v>
      </c>
      <c r="L10" s="33">
        <f t="shared" si="4"/>
        <v>2500</v>
      </c>
      <c r="M10" s="33">
        <v>1</v>
      </c>
      <c r="N10" s="33">
        <f t="shared" si="5"/>
        <v>6</v>
      </c>
      <c r="O10" s="33">
        <v>9493.5696999999982</v>
      </c>
      <c r="P10" s="33">
        <f t="shared" si="6"/>
        <v>14000</v>
      </c>
      <c r="Q10" s="33">
        <f t="shared" si="7"/>
        <v>3500</v>
      </c>
      <c r="R10" s="33">
        <v>4</v>
      </c>
      <c r="S10" s="33">
        <f t="shared" si="8"/>
        <v>6</v>
      </c>
      <c r="T10" s="33">
        <v>10387.965899999999</v>
      </c>
      <c r="U10" s="33">
        <f t="shared" si="9"/>
        <v>18000</v>
      </c>
      <c r="V10" s="33">
        <f t="shared" si="10"/>
        <v>4500</v>
      </c>
      <c r="W10" s="33">
        <v>4</v>
      </c>
      <c r="X10" s="33">
        <f t="shared" si="11"/>
        <v>8</v>
      </c>
      <c r="Y10" s="33">
        <v>20515.250699999997</v>
      </c>
      <c r="Z10" s="33">
        <f t="shared" si="12"/>
        <v>26669.825909999996</v>
      </c>
      <c r="AA10" s="33">
        <f t="shared" si="13"/>
        <v>6667.456477499999</v>
      </c>
      <c r="AB10" s="33">
        <v>7</v>
      </c>
      <c r="AC10" s="33">
        <f t="shared" si="14"/>
        <v>9.1</v>
      </c>
      <c r="AD10" s="33">
        <v>393.51900000000001</v>
      </c>
      <c r="AE10" s="33">
        <f t="shared" si="15"/>
        <v>10000</v>
      </c>
      <c r="AF10" s="33">
        <f t="shared" si="16"/>
        <v>2500</v>
      </c>
      <c r="AG10" s="33">
        <v>1</v>
      </c>
      <c r="AH10" s="33">
        <f t="shared" si="17"/>
        <v>6</v>
      </c>
      <c r="AI10" s="34">
        <v>0</v>
      </c>
      <c r="AJ10" s="33">
        <f t="shared" si="18"/>
        <v>18000</v>
      </c>
      <c r="AK10" s="33">
        <f t="shared" si="19"/>
        <v>4500</v>
      </c>
      <c r="AL10" s="33">
        <v>7</v>
      </c>
      <c r="AM10" s="33">
        <f t="shared" si="20"/>
        <v>9.1</v>
      </c>
      <c r="AN10" s="33">
        <v>1542.597</v>
      </c>
      <c r="AO10" s="33">
        <f t="shared" si="21"/>
        <v>10000</v>
      </c>
      <c r="AP10" s="33">
        <f t="shared" si="22"/>
        <v>2500</v>
      </c>
      <c r="AQ10" s="33">
        <v>3</v>
      </c>
      <c r="AR10" s="33">
        <f t="shared" si="23"/>
        <v>6</v>
      </c>
      <c r="AS10" s="33">
        <f t="shared" si="24"/>
        <v>46013.474699999999</v>
      </c>
      <c r="AT10" s="33">
        <f t="shared" si="25"/>
        <v>116669.82591</v>
      </c>
      <c r="AU10" s="33">
        <f t="shared" si="26"/>
        <v>29167.4564775</v>
      </c>
      <c r="AV10" s="33">
        <f t="shared" si="27"/>
        <v>28</v>
      </c>
      <c r="AW10" s="33">
        <f t="shared" si="28"/>
        <v>7</v>
      </c>
      <c r="AX10" s="33">
        <f t="shared" si="29"/>
        <v>56.2</v>
      </c>
      <c r="AY10" s="33">
        <f t="shared" si="30"/>
        <v>14.05</v>
      </c>
    </row>
    <row r="11" spans="1:51" x14ac:dyDescent="0.25">
      <c r="A11" s="31" t="s">
        <v>61</v>
      </c>
      <c r="B11" s="32" t="s">
        <v>79</v>
      </c>
      <c r="C11" s="32" t="s">
        <v>118</v>
      </c>
      <c r="D11" s="33" t="s">
        <v>79</v>
      </c>
      <c r="E11" s="33">
        <v>12679.6355</v>
      </c>
      <c r="F11" s="33">
        <f t="shared" si="0"/>
        <v>16483.526150000002</v>
      </c>
      <c r="G11" s="33">
        <f t="shared" si="1"/>
        <v>4120.8815375000004</v>
      </c>
      <c r="H11" s="33">
        <v>3</v>
      </c>
      <c r="I11" s="33">
        <f t="shared" si="2"/>
        <v>6</v>
      </c>
      <c r="J11" s="33">
        <v>850.92610000000002</v>
      </c>
      <c r="K11" s="33">
        <f t="shared" si="3"/>
        <v>10000</v>
      </c>
      <c r="L11" s="33">
        <f t="shared" si="4"/>
        <v>2500</v>
      </c>
      <c r="M11" s="33">
        <v>2</v>
      </c>
      <c r="N11" s="33">
        <f t="shared" si="5"/>
        <v>6</v>
      </c>
      <c r="O11" s="33">
        <v>56104.089</v>
      </c>
      <c r="P11" s="33">
        <f t="shared" si="6"/>
        <v>72935.315700000006</v>
      </c>
      <c r="Q11" s="33">
        <f t="shared" si="7"/>
        <v>18233.828925000002</v>
      </c>
      <c r="R11" s="33">
        <v>7</v>
      </c>
      <c r="S11" s="33">
        <f t="shared" si="8"/>
        <v>9.1</v>
      </c>
      <c r="T11" s="33">
        <v>11986.794400000001</v>
      </c>
      <c r="U11" s="33">
        <f t="shared" si="9"/>
        <v>18000</v>
      </c>
      <c r="V11" s="33">
        <f t="shared" si="10"/>
        <v>4500</v>
      </c>
      <c r="W11" s="33">
        <v>9</v>
      </c>
      <c r="X11" s="33">
        <f t="shared" si="11"/>
        <v>11.700000000000001</v>
      </c>
      <c r="Y11" s="33">
        <v>88839.731500000009</v>
      </c>
      <c r="Z11" s="33">
        <f t="shared" si="12"/>
        <v>115491.65095000001</v>
      </c>
      <c r="AA11" s="33">
        <f t="shared" si="13"/>
        <v>28872.912737500003</v>
      </c>
      <c r="AB11" s="33">
        <v>7</v>
      </c>
      <c r="AC11" s="33">
        <f t="shared" si="14"/>
        <v>9.1</v>
      </c>
      <c r="AD11" s="33">
        <v>34236.114399999999</v>
      </c>
      <c r="AE11" s="33">
        <f t="shared" si="15"/>
        <v>44506.94872</v>
      </c>
      <c r="AF11" s="33">
        <f t="shared" si="16"/>
        <v>11126.73718</v>
      </c>
      <c r="AG11" s="33">
        <v>4</v>
      </c>
      <c r="AH11" s="33">
        <f t="shared" si="17"/>
        <v>6</v>
      </c>
      <c r="AI11" s="34">
        <v>0</v>
      </c>
      <c r="AJ11" s="33">
        <f t="shared" si="18"/>
        <v>18000</v>
      </c>
      <c r="AK11" s="33">
        <f t="shared" si="19"/>
        <v>4500</v>
      </c>
      <c r="AL11" s="33">
        <v>6</v>
      </c>
      <c r="AM11" s="33">
        <f t="shared" si="20"/>
        <v>7.8000000000000007</v>
      </c>
      <c r="AN11" s="33">
        <v>17471.277900000001</v>
      </c>
      <c r="AO11" s="33">
        <f t="shared" si="21"/>
        <v>22712.661270000001</v>
      </c>
      <c r="AP11" s="33">
        <f t="shared" si="22"/>
        <v>5678.1653175000001</v>
      </c>
      <c r="AQ11" s="33">
        <v>2</v>
      </c>
      <c r="AR11" s="33">
        <f t="shared" si="23"/>
        <v>6</v>
      </c>
      <c r="AS11" s="33">
        <f t="shared" si="24"/>
        <v>222168.56880000001</v>
      </c>
      <c r="AT11" s="33">
        <f t="shared" si="25"/>
        <v>318130.10278999998</v>
      </c>
      <c r="AU11" s="33">
        <f t="shared" si="26"/>
        <v>79532.525697499994</v>
      </c>
      <c r="AV11" s="33">
        <f t="shared" si="27"/>
        <v>40</v>
      </c>
      <c r="AW11" s="33">
        <f t="shared" si="28"/>
        <v>10</v>
      </c>
      <c r="AX11" s="33">
        <f t="shared" si="29"/>
        <v>61.7</v>
      </c>
      <c r="AY11" s="33">
        <f t="shared" si="30"/>
        <v>15.425000000000001</v>
      </c>
    </row>
    <row r="12" spans="1:51" x14ac:dyDescent="0.25">
      <c r="A12" s="31" t="s">
        <v>61</v>
      </c>
      <c r="B12" s="32" t="s">
        <v>62</v>
      </c>
      <c r="C12" s="32" t="s">
        <v>63</v>
      </c>
      <c r="D12" s="33" t="s">
        <v>62</v>
      </c>
      <c r="E12" s="33">
        <v>2694.4418999999998</v>
      </c>
      <c r="F12" s="33">
        <f t="shared" si="0"/>
        <v>10000</v>
      </c>
      <c r="G12" s="33">
        <f t="shared" si="1"/>
        <v>2500</v>
      </c>
      <c r="H12" s="33">
        <v>1</v>
      </c>
      <c r="I12" s="33">
        <f t="shared" si="2"/>
        <v>6</v>
      </c>
      <c r="J12" s="33">
        <v>21874.085299999999</v>
      </c>
      <c r="K12" s="33">
        <f t="shared" si="3"/>
        <v>28436.310890000001</v>
      </c>
      <c r="L12" s="33">
        <f t="shared" si="4"/>
        <v>7109.0777225000002</v>
      </c>
      <c r="M12" s="33">
        <v>2</v>
      </c>
      <c r="N12" s="33">
        <f t="shared" si="5"/>
        <v>6</v>
      </c>
      <c r="O12" s="33">
        <v>10054.892600000001</v>
      </c>
      <c r="P12" s="33">
        <f t="shared" si="6"/>
        <v>14000</v>
      </c>
      <c r="Q12" s="33">
        <f t="shared" si="7"/>
        <v>3500</v>
      </c>
      <c r="R12" s="33">
        <v>5</v>
      </c>
      <c r="S12" s="33">
        <f t="shared" si="8"/>
        <v>6</v>
      </c>
      <c r="T12" s="33">
        <v>89714.492899999997</v>
      </c>
      <c r="U12" s="33">
        <f t="shared" si="9"/>
        <v>116628.84077</v>
      </c>
      <c r="V12" s="33">
        <f t="shared" si="10"/>
        <v>29157.210192499999</v>
      </c>
      <c r="W12" s="33">
        <v>11</v>
      </c>
      <c r="X12" s="33">
        <f t="shared" si="11"/>
        <v>14.3</v>
      </c>
      <c r="Y12" s="33">
        <v>12037.029999999999</v>
      </c>
      <c r="Z12" s="33">
        <f t="shared" si="12"/>
        <v>18000</v>
      </c>
      <c r="AA12" s="33">
        <f t="shared" si="13"/>
        <v>4500</v>
      </c>
      <c r="AB12" s="33">
        <v>4</v>
      </c>
      <c r="AC12" s="33">
        <f t="shared" si="14"/>
        <v>6</v>
      </c>
      <c r="AD12" s="33">
        <v>6557.4049000000005</v>
      </c>
      <c r="AE12" s="33">
        <f t="shared" si="15"/>
        <v>10000</v>
      </c>
      <c r="AF12" s="33">
        <f t="shared" si="16"/>
        <v>2500</v>
      </c>
      <c r="AG12" s="33">
        <v>2</v>
      </c>
      <c r="AH12" s="33">
        <f t="shared" si="17"/>
        <v>6</v>
      </c>
      <c r="AI12" s="34">
        <v>0</v>
      </c>
      <c r="AJ12" s="33">
        <f t="shared" si="18"/>
        <v>18000</v>
      </c>
      <c r="AK12" s="33">
        <f t="shared" si="19"/>
        <v>4500</v>
      </c>
      <c r="AL12" s="33">
        <v>2</v>
      </c>
      <c r="AM12" s="33">
        <f t="shared" si="20"/>
        <v>6</v>
      </c>
      <c r="AN12" s="33">
        <v>1178.7044000000001</v>
      </c>
      <c r="AO12" s="33">
        <f t="shared" si="21"/>
        <v>10000</v>
      </c>
      <c r="AP12" s="33">
        <f t="shared" si="22"/>
        <v>2500</v>
      </c>
      <c r="AQ12" s="33">
        <v>2</v>
      </c>
      <c r="AR12" s="33">
        <f t="shared" si="23"/>
        <v>6</v>
      </c>
      <c r="AS12" s="33">
        <f t="shared" si="24"/>
        <v>144111.05199999997</v>
      </c>
      <c r="AT12" s="33">
        <f t="shared" si="25"/>
        <v>225065.15166</v>
      </c>
      <c r="AU12" s="33">
        <f t="shared" si="26"/>
        <v>56266.287915000001</v>
      </c>
      <c r="AV12" s="33">
        <f t="shared" si="27"/>
        <v>29</v>
      </c>
      <c r="AW12" s="33">
        <f t="shared" si="28"/>
        <v>7.25</v>
      </c>
      <c r="AX12" s="33">
        <f t="shared" si="29"/>
        <v>56.3</v>
      </c>
      <c r="AY12" s="33">
        <f t="shared" si="30"/>
        <v>14.074999999999999</v>
      </c>
    </row>
    <row r="13" spans="1:51" x14ac:dyDescent="0.25">
      <c r="A13" s="31" t="s">
        <v>61</v>
      </c>
      <c r="B13" s="32" t="s">
        <v>62</v>
      </c>
      <c r="C13" s="32" t="s">
        <v>74</v>
      </c>
      <c r="D13" s="33" t="s">
        <v>62</v>
      </c>
      <c r="E13" s="33">
        <v>4596.2935000000016</v>
      </c>
      <c r="F13" s="33">
        <f t="shared" si="0"/>
        <v>10000</v>
      </c>
      <c r="G13" s="33">
        <f t="shared" si="1"/>
        <v>2500</v>
      </c>
      <c r="H13" s="33">
        <v>3</v>
      </c>
      <c r="I13" s="33">
        <f t="shared" si="2"/>
        <v>6</v>
      </c>
      <c r="J13" s="33">
        <v>29437.590800000002</v>
      </c>
      <c r="K13" s="33">
        <f t="shared" si="3"/>
        <v>38268.868040000001</v>
      </c>
      <c r="L13" s="33">
        <f t="shared" si="4"/>
        <v>9567.2170100000003</v>
      </c>
      <c r="M13" s="33">
        <v>4</v>
      </c>
      <c r="N13" s="33">
        <f t="shared" si="5"/>
        <v>6</v>
      </c>
      <c r="O13" s="33">
        <v>54323.793999999994</v>
      </c>
      <c r="P13" s="33">
        <f t="shared" si="6"/>
        <v>70620.932199999996</v>
      </c>
      <c r="Q13" s="33">
        <f t="shared" si="7"/>
        <v>17655.233049999999</v>
      </c>
      <c r="R13" s="33">
        <v>7</v>
      </c>
      <c r="S13" s="33">
        <f t="shared" si="8"/>
        <v>9.1</v>
      </c>
      <c r="T13" s="33">
        <v>78108.602399999974</v>
      </c>
      <c r="U13" s="33">
        <f t="shared" si="9"/>
        <v>101541.18311999997</v>
      </c>
      <c r="V13" s="33">
        <f t="shared" si="10"/>
        <v>25385.295779999993</v>
      </c>
      <c r="W13" s="33">
        <v>11</v>
      </c>
      <c r="X13" s="33">
        <f t="shared" si="11"/>
        <v>14.3</v>
      </c>
      <c r="Y13" s="33">
        <v>67944.286500000002</v>
      </c>
      <c r="Z13" s="33">
        <f t="shared" si="12"/>
        <v>88327.572450000007</v>
      </c>
      <c r="AA13" s="33">
        <f t="shared" si="13"/>
        <v>22081.893112500002</v>
      </c>
      <c r="AB13" s="33">
        <v>5</v>
      </c>
      <c r="AC13" s="33">
        <f t="shared" si="14"/>
        <v>6</v>
      </c>
      <c r="AD13" s="33">
        <v>16287.968600000002</v>
      </c>
      <c r="AE13" s="33">
        <f t="shared" si="15"/>
        <v>21174.359180000003</v>
      </c>
      <c r="AF13" s="33">
        <f t="shared" si="16"/>
        <v>5293.5897950000008</v>
      </c>
      <c r="AG13" s="33">
        <v>5</v>
      </c>
      <c r="AH13" s="33">
        <f t="shared" si="17"/>
        <v>6</v>
      </c>
      <c r="AI13" s="34">
        <v>10660.037000000002</v>
      </c>
      <c r="AJ13" s="33">
        <f t="shared" si="18"/>
        <v>18000</v>
      </c>
      <c r="AK13" s="33">
        <f t="shared" si="19"/>
        <v>4500</v>
      </c>
      <c r="AL13" s="33">
        <v>2</v>
      </c>
      <c r="AM13" s="33">
        <f t="shared" si="20"/>
        <v>6</v>
      </c>
      <c r="AN13" s="33">
        <v>1200.0024000000001</v>
      </c>
      <c r="AO13" s="33">
        <f t="shared" si="21"/>
        <v>10000</v>
      </c>
      <c r="AP13" s="33">
        <f t="shared" si="22"/>
        <v>2500</v>
      </c>
      <c r="AQ13" s="33">
        <v>2</v>
      </c>
      <c r="AR13" s="33">
        <f t="shared" si="23"/>
        <v>6</v>
      </c>
      <c r="AS13" s="33">
        <f t="shared" si="24"/>
        <v>262558.57520000002</v>
      </c>
      <c r="AT13" s="33">
        <f t="shared" si="25"/>
        <v>357932.91498999996</v>
      </c>
      <c r="AU13" s="33">
        <f t="shared" si="26"/>
        <v>89483.22874749999</v>
      </c>
      <c r="AV13" s="33">
        <f t="shared" si="27"/>
        <v>39</v>
      </c>
      <c r="AW13" s="33">
        <f t="shared" si="28"/>
        <v>9.75</v>
      </c>
      <c r="AX13" s="33">
        <f t="shared" si="29"/>
        <v>59.400000000000006</v>
      </c>
      <c r="AY13" s="33">
        <f t="shared" si="30"/>
        <v>14.850000000000001</v>
      </c>
    </row>
    <row r="14" spans="1:51" x14ac:dyDescent="0.25">
      <c r="A14" s="31" t="s">
        <v>61</v>
      </c>
      <c r="B14" s="32" t="s">
        <v>62</v>
      </c>
      <c r="C14" s="32" t="s">
        <v>76</v>
      </c>
      <c r="D14" s="33" t="s">
        <v>62</v>
      </c>
      <c r="E14" s="33">
        <v>7327.7759999999998</v>
      </c>
      <c r="F14" s="33">
        <f t="shared" si="0"/>
        <v>10000</v>
      </c>
      <c r="G14" s="33">
        <f t="shared" si="1"/>
        <v>2500</v>
      </c>
      <c r="H14" s="33">
        <v>2</v>
      </c>
      <c r="I14" s="33">
        <f t="shared" si="2"/>
        <v>6</v>
      </c>
      <c r="J14" s="33">
        <v>124.99860000000001</v>
      </c>
      <c r="K14" s="33">
        <f t="shared" si="3"/>
        <v>10000</v>
      </c>
      <c r="L14" s="33">
        <f t="shared" si="4"/>
        <v>2500</v>
      </c>
      <c r="M14" s="33">
        <v>1</v>
      </c>
      <c r="N14" s="33">
        <f t="shared" si="5"/>
        <v>6</v>
      </c>
      <c r="O14" s="33">
        <v>77642.994900000034</v>
      </c>
      <c r="P14" s="33">
        <f t="shared" si="6"/>
        <v>100935.89337000005</v>
      </c>
      <c r="Q14" s="33">
        <f t="shared" si="7"/>
        <v>25233.973342500012</v>
      </c>
      <c r="R14" s="33">
        <v>6</v>
      </c>
      <c r="S14" s="33">
        <f t="shared" si="8"/>
        <v>7.8000000000000007</v>
      </c>
      <c r="T14" s="33">
        <v>210337.90119999991</v>
      </c>
      <c r="U14" s="33">
        <f t="shared" si="9"/>
        <v>273439.27155999991</v>
      </c>
      <c r="V14" s="33">
        <f t="shared" si="10"/>
        <v>68359.817889999977</v>
      </c>
      <c r="W14" s="33">
        <v>6</v>
      </c>
      <c r="X14" s="33">
        <f t="shared" si="11"/>
        <v>8</v>
      </c>
      <c r="Y14" s="33">
        <v>145048.94780000002</v>
      </c>
      <c r="Z14" s="33">
        <f t="shared" si="12"/>
        <v>188563.63214000003</v>
      </c>
      <c r="AA14" s="33">
        <f t="shared" si="13"/>
        <v>47140.908035000008</v>
      </c>
      <c r="AB14" s="33">
        <v>4</v>
      </c>
      <c r="AC14" s="33">
        <f t="shared" si="14"/>
        <v>6</v>
      </c>
      <c r="AD14" s="33">
        <v>19516.6623</v>
      </c>
      <c r="AE14" s="33">
        <f t="shared" si="15"/>
        <v>25371.66099</v>
      </c>
      <c r="AF14" s="33">
        <f t="shared" si="16"/>
        <v>6342.9152475000001</v>
      </c>
      <c r="AG14" s="33">
        <v>2</v>
      </c>
      <c r="AH14" s="33">
        <f t="shared" si="17"/>
        <v>6</v>
      </c>
      <c r="AI14" s="34">
        <v>2426.219066666667</v>
      </c>
      <c r="AJ14" s="33">
        <f t="shared" si="18"/>
        <v>18000</v>
      </c>
      <c r="AK14" s="33">
        <f t="shared" si="19"/>
        <v>4500</v>
      </c>
      <c r="AL14" s="33">
        <v>2</v>
      </c>
      <c r="AM14" s="33">
        <f t="shared" si="20"/>
        <v>6</v>
      </c>
      <c r="AN14" s="33">
        <v>117371.2994</v>
      </c>
      <c r="AO14" s="33">
        <f t="shared" si="21"/>
        <v>152582.68922</v>
      </c>
      <c r="AP14" s="33">
        <f t="shared" si="22"/>
        <v>38145.672305</v>
      </c>
      <c r="AQ14" s="33">
        <v>2</v>
      </c>
      <c r="AR14" s="33">
        <f t="shared" si="23"/>
        <v>6</v>
      </c>
      <c r="AS14" s="33">
        <f t="shared" si="24"/>
        <v>579796.79926666664</v>
      </c>
      <c r="AT14" s="33">
        <f t="shared" si="25"/>
        <v>778893.14727999992</v>
      </c>
      <c r="AU14" s="33">
        <f t="shared" si="26"/>
        <v>194723.28681999998</v>
      </c>
      <c r="AV14" s="33">
        <f t="shared" si="27"/>
        <v>25</v>
      </c>
      <c r="AW14" s="33">
        <f t="shared" si="28"/>
        <v>6.25</v>
      </c>
      <c r="AX14" s="33">
        <f t="shared" si="29"/>
        <v>51.8</v>
      </c>
      <c r="AY14" s="33">
        <f t="shared" si="30"/>
        <v>12.95</v>
      </c>
    </row>
    <row r="15" spans="1:51" x14ac:dyDescent="0.25">
      <c r="A15" s="31" t="s">
        <v>61</v>
      </c>
      <c r="B15" s="32" t="s">
        <v>62</v>
      </c>
      <c r="C15" s="32" t="s">
        <v>82</v>
      </c>
      <c r="D15" s="33" t="s">
        <v>62</v>
      </c>
      <c r="E15" s="33">
        <v>57.406999999999996</v>
      </c>
      <c r="F15" s="33">
        <f t="shared" si="0"/>
        <v>10000</v>
      </c>
      <c r="G15" s="33">
        <f t="shared" si="1"/>
        <v>2500</v>
      </c>
      <c r="H15" s="33">
        <v>1</v>
      </c>
      <c r="I15" s="33">
        <f t="shared" si="2"/>
        <v>6</v>
      </c>
      <c r="J15" s="33">
        <v>565.74950000000001</v>
      </c>
      <c r="K15" s="33">
        <f t="shared" si="3"/>
        <v>10000</v>
      </c>
      <c r="L15" s="33">
        <f t="shared" si="4"/>
        <v>2500</v>
      </c>
      <c r="M15" s="33">
        <v>4</v>
      </c>
      <c r="N15" s="33">
        <f t="shared" si="5"/>
        <v>6</v>
      </c>
      <c r="O15" s="33">
        <v>1257554.8402</v>
      </c>
      <c r="P15" s="33">
        <f t="shared" si="6"/>
        <v>1634821.29226</v>
      </c>
      <c r="Q15" s="33">
        <f t="shared" si="7"/>
        <v>408705.323065</v>
      </c>
      <c r="R15" s="33">
        <v>6</v>
      </c>
      <c r="S15" s="33">
        <f t="shared" si="8"/>
        <v>7.8000000000000007</v>
      </c>
      <c r="T15" s="33">
        <v>14043.763600000002</v>
      </c>
      <c r="U15" s="33">
        <f t="shared" si="9"/>
        <v>18000</v>
      </c>
      <c r="V15" s="33">
        <f t="shared" si="10"/>
        <v>4500</v>
      </c>
      <c r="W15" s="33">
        <v>7</v>
      </c>
      <c r="X15" s="33">
        <f t="shared" si="11"/>
        <v>8</v>
      </c>
      <c r="Y15" s="33">
        <v>6201.8410999999987</v>
      </c>
      <c r="Z15" s="33">
        <f t="shared" si="12"/>
        <v>18000</v>
      </c>
      <c r="AA15" s="33">
        <f t="shared" si="13"/>
        <v>4500</v>
      </c>
      <c r="AB15" s="33">
        <v>3</v>
      </c>
      <c r="AC15" s="33">
        <f t="shared" si="14"/>
        <v>6</v>
      </c>
      <c r="AD15" s="33">
        <v>191.20439999999999</v>
      </c>
      <c r="AE15" s="33">
        <f t="shared" si="15"/>
        <v>10000</v>
      </c>
      <c r="AF15" s="33">
        <f t="shared" si="16"/>
        <v>2500</v>
      </c>
      <c r="AG15" s="33">
        <v>1</v>
      </c>
      <c r="AH15" s="33">
        <f t="shared" si="17"/>
        <v>6</v>
      </c>
      <c r="AI15" s="34">
        <v>27895.459766666663</v>
      </c>
      <c r="AJ15" s="33">
        <f t="shared" si="18"/>
        <v>36264.097696666664</v>
      </c>
      <c r="AK15" s="33">
        <f t="shared" si="19"/>
        <v>9066.024424166666</v>
      </c>
      <c r="AL15" s="33">
        <v>3</v>
      </c>
      <c r="AM15" s="33">
        <f t="shared" si="20"/>
        <v>6</v>
      </c>
      <c r="AN15" s="33">
        <v>346.2962</v>
      </c>
      <c r="AO15" s="33">
        <f t="shared" si="21"/>
        <v>10000</v>
      </c>
      <c r="AP15" s="33">
        <f t="shared" si="22"/>
        <v>2500</v>
      </c>
      <c r="AQ15" s="33">
        <v>2</v>
      </c>
      <c r="AR15" s="33">
        <f t="shared" si="23"/>
        <v>6</v>
      </c>
      <c r="AS15" s="33">
        <f t="shared" si="24"/>
        <v>1306856.5617666666</v>
      </c>
      <c r="AT15" s="33">
        <f t="shared" si="25"/>
        <v>1747085.3899566666</v>
      </c>
      <c r="AU15" s="33">
        <f t="shared" si="26"/>
        <v>436771.34748916666</v>
      </c>
      <c r="AV15" s="33">
        <f t="shared" si="27"/>
        <v>27</v>
      </c>
      <c r="AW15" s="33">
        <f t="shared" si="28"/>
        <v>6.75</v>
      </c>
      <c r="AX15" s="33">
        <f t="shared" si="29"/>
        <v>51.8</v>
      </c>
      <c r="AY15" s="33">
        <f t="shared" si="30"/>
        <v>12.95</v>
      </c>
    </row>
    <row r="16" spans="1:51" x14ac:dyDescent="0.25">
      <c r="A16" s="31" t="s">
        <v>61</v>
      </c>
      <c r="B16" s="32" t="s">
        <v>62</v>
      </c>
      <c r="C16" s="32" t="s">
        <v>87</v>
      </c>
      <c r="D16" s="33" t="s">
        <v>62</v>
      </c>
      <c r="E16" s="33">
        <v>26671.371300000003</v>
      </c>
      <c r="F16" s="33">
        <f t="shared" si="0"/>
        <v>34672.782690000007</v>
      </c>
      <c r="G16" s="33">
        <f t="shared" si="1"/>
        <v>8668.1956725000018</v>
      </c>
      <c r="H16" s="33">
        <v>1</v>
      </c>
      <c r="I16" s="33">
        <f t="shared" si="2"/>
        <v>6</v>
      </c>
      <c r="J16" s="33">
        <v>1060.1858999999999</v>
      </c>
      <c r="K16" s="33">
        <f t="shared" si="3"/>
        <v>10000</v>
      </c>
      <c r="L16" s="33">
        <f t="shared" si="4"/>
        <v>2500</v>
      </c>
      <c r="M16" s="33">
        <v>1</v>
      </c>
      <c r="N16" s="33">
        <f t="shared" si="5"/>
        <v>6</v>
      </c>
      <c r="O16" s="33">
        <v>1567.6813999999999</v>
      </c>
      <c r="P16" s="33">
        <f t="shared" si="6"/>
        <v>14000</v>
      </c>
      <c r="Q16" s="33">
        <f t="shared" si="7"/>
        <v>3500</v>
      </c>
      <c r="R16" s="33">
        <v>2</v>
      </c>
      <c r="S16" s="33">
        <f t="shared" si="8"/>
        <v>6</v>
      </c>
      <c r="T16" s="33">
        <v>37208.1518</v>
      </c>
      <c r="U16" s="33">
        <f t="shared" si="9"/>
        <v>48370.59734</v>
      </c>
      <c r="V16" s="33">
        <f t="shared" si="10"/>
        <v>12092.649335</v>
      </c>
      <c r="W16" s="33">
        <v>1</v>
      </c>
      <c r="X16" s="33">
        <f t="shared" si="11"/>
        <v>8</v>
      </c>
      <c r="Y16" s="33">
        <v>21505.117999999999</v>
      </c>
      <c r="Z16" s="33">
        <f t="shared" si="12"/>
        <v>27956.653399999999</v>
      </c>
      <c r="AA16" s="33">
        <f t="shared" si="13"/>
        <v>6989.1633499999998</v>
      </c>
      <c r="AB16" s="33">
        <v>2</v>
      </c>
      <c r="AC16" s="33">
        <f t="shared" si="14"/>
        <v>6</v>
      </c>
      <c r="AD16" s="33"/>
      <c r="AE16" s="33">
        <f t="shared" si="15"/>
        <v>10000</v>
      </c>
      <c r="AF16" s="33">
        <f t="shared" si="16"/>
        <v>2500</v>
      </c>
      <c r="AG16" s="33"/>
      <c r="AH16" s="33">
        <f t="shared" si="17"/>
        <v>6</v>
      </c>
      <c r="AI16" s="34">
        <v>6516.3433000000005</v>
      </c>
      <c r="AJ16" s="33">
        <f t="shared" si="18"/>
        <v>18000</v>
      </c>
      <c r="AK16" s="33">
        <f t="shared" si="19"/>
        <v>4500</v>
      </c>
      <c r="AL16" s="33"/>
      <c r="AM16" s="33">
        <f t="shared" si="20"/>
        <v>6</v>
      </c>
      <c r="AN16" s="33">
        <v>10749.997499999999</v>
      </c>
      <c r="AO16" s="33">
        <f t="shared" si="21"/>
        <v>13974.99675</v>
      </c>
      <c r="AP16" s="33">
        <f t="shared" si="22"/>
        <v>3493.7491875000001</v>
      </c>
      <c r="AQ16" s="33">
        <v>2</v>
      </c>
      <c r="AR16" s="33">
        <f t="shared" si="23"/>
        <v>6</v>
      </c>
      <c r="AS16" s="33">
        <f t="shared" si="24"/>
        <v>105278.8492</v>
      </c>
      <c r="AT16" s="33">
        <f t="shared" si="25"/>
        <v>176975.03018</v>
      </c>
      <c r="AU16" s="33">
        <f t="shared" si="26"/>
        <v>44243.757545</v>
      </c>
      <c r="AV16" s="33">
        <f t="shared" si="27"/>
        <v>9</v>
      </c>
      <c r="AW16" s="33">
        <f t="shared" si="28"/>
        <v>2.25</v>
      </c>
      <c r="AX16" s="33">
        <f t="shared" si="29"/>
        <v>50</v>
      </c>
      <c r="AY16" s="33">
        <f t="shared" si="30"/>
        <v>12.5</v>
      </c>
    </row>
    <row r="17" spans="1:51" x14ac:dyDescent="0.25">
      <c r="A17" s="31" t="s">
        <v>61</v>
      </c>
      <c r="B17" s="32" t="s">
        <v>62</v>
      </c>
      <c r="C17" s="32" t="s">
        <v>88</v>
      </c>
      <c r="D17" s="33" t="s">
        <v>62</v>
      </c>
      <c r="E17" s="33">
        <v>1918.5192000000004</v>
      </c>
      <c r="F17" s="33">
        <f t="shared" si="0"/>
        <v>10000</v>
      </c>
      <c r="G17" s="33">
        <f t="shared" si="1"/>
        <v>2500</v>
      </c>
      <c r="H17" s="33">
        <v>2</v>
      </c>
      <c r="I17" s="33">
        <f t="shared" si="2"/>
        <v>6</v>
      </c>
      <c r="J17" s="33">
        <v>-5740.7412000000004</v>
      </c>
      <c r="K17" s="33">
        <f t="shared" si="3"/>
        <v>10000</v>
      </c>
      <c r="L17" s="33">
        <f t="shared" si="4"/>
        <v>2500</v>
      </c>
      <c r="M17" s="33"/>
      <c r="N17" s="33">
        <f t="shared" si="5"/>
        <v>6</v>
      </c>
      <c r="O17" s="33">
        <v>3038.7799</v>
      </c>
      <c r="P17" s="33">
        <f t="shared" si="6"/>
        <v>14000</v>
      </c>
      <c r="Q17" s="33">
        <f t="shared" si="7"/>
        <v>3500</v>
      </c>
      <c r="R17" s="33">
        <v>3</v>
      </c>
      <c r="S17" s="33">
        <f t="shared" si="8"/>
        <v>6</v>
      </c>
      <c r="T17" s="33">
        <v>36901.423900000002</v>
      </c>
      <c r="U17" s="33">
        <f t="shared" si="9"/>
        <v>47971.851070000004</v>
      </c>
      <c r="V17" s="33">
        <f t="shared" si="10"/>
        <v>11992.962767500001</v>
      </c>
      <c r="W17" s="33">
        <v>6</v>
      </c>
      <c r="X17" s="33">
        <f t="shared" si="11"/>
        <v>8</v>
      </c>
      <c r="Y17" s="33">
        <v>555.55359999999996</v>
      </c>
      <c r="Z17" s="33">
        <f t="shared" si="12"/>
        <v>18000</v>
      </c>
      <c r="AA17" s="33">
        <f t="shared" si="13"/>
        <v>4500</v>
      </c>
      <c r="AB17" s="33">
        <v>1</v>
      </c>
      <c r="AC17" s="33">
        <f t="shared" si="14"/>
        <v>6</v>
      </c>
      <c r="AD17" s="33"/>
      <c r="AE17" s="33">
        <f t="shared" si="15"/>
        <v>10000</v>
      </c>
      <c r="AF17" s="33">
        <f t="shared" si="16"/>
        <v>2500</v>
      </c>
      <c r="AG17" s="33"/>
      <c r="AH17" s="33">
        <f t="shared" si="17"/>
        <v>6</v>
      </c>
      <c r="AI17" s="34">
        <v>11504.30193333333</v>
      </c>
      <c r="AJ17" s="33">
        <f t="shared" si="18"/>
        <v>18000</v>
      </c>
      <c r="AK17" s="33">
        <f t="shared" si="19"/>
        <v>4500</v>
      </c>
      <c r="AL17" s="33">
        <v>3</v>
      </c>
      <c r="AM17" s="33">
        <f t="shared" si="20"/>
        <v>6</v>
      </c>
      <c r="AN17" s="33">
        <v>0</v>
      </c>
      <c r="AO17" s="33">
        <f t="shared" si="21"/>
        <v>10000</v>
      </c>
      <c r="AP17" s="33">
        <f t="shared" si="22"/>
        <v>2500</v>
      </c>
      <c r="AQ17" s="33">
        <v>0</v>
      </c>
      <c r="AR17" s="33">
        <f t="shared" si="23"/>
        <v>6</v>
      </c>
      <c r="AS17" s="33">
        <f t="shared" si="24"/>
        <v>48177.837333333329</v>
      </c>
      <c r="AT17" s="33">
        <f t="shared" si="25"/>
        <v>137971.85107</v>
      </c>
      <c r="AU17" s="33">
        <f t="shared" si="26"/>
        <v>34492.962767500001</v>
      </c>
      <c r="AV17" s="33">
        <f t="shared" si="27"/>
        <v>15</v>
      </c>
      <c r="AW17" s="33">
        <f t="shared" si="28"/>
        <v>3.75</v>
      </c>
      <c r="AX17" s="33">
        <f t="shared" si="29"/>
        <v>50</v>
      </c>
      <c r="AY17" s="33">
        <f t="shared" si="30"/>
        <v>12.5</v>
      </c>
    </row>
    <row r="18" spans="1:51" x14ac:dyDescent="0.25">
      <c r="A18" s="31" t="s">
        <v>61</v>
      </c>
      <c r="B18" s="32" t="s">
        <v>62</v>
      </c>
      <c r="C18" s="32" t="s">
        <v>98</v>
      </c>
      <c r="D18" s="33" t="s">
        <v>62</v>
      </c>
      <c r="E18" s="33"/>
      <c r="F18" s="33">
        <f t="shared" si="0"/>
        <v>10000</v>
      </c>
      <c r="G18" s="33">
        <f t="shared" si="1"/>
        <v>2500</v>
      </c>
      <c r="H18" s="33"/>
      <c r="I18" s="33">
        <f t="shared" si="2"/>
        <v>6</v>
      </c>
      <c r="J18" s="33">
        <v>1527.3719999999998</v>
      </c>
      <c r="K18" s="33">
        <f t="shared" si="3"/>
        <v>10000</v>
      </c>
      <c r="L18" s="33">
        <f t="shared" si="4"/>
        <v>2500</v>
      </c>
      <c r="M18" s="33">
        <v>1</v>
      </c>
      <c r="N18" s="33">
        <f t="shared" si="5"/>
        <v>6</v>
      </c>
      <c r="O18" s="33">
        <v>13015.110199999999</v>
      </c>
      <c r="P18" s="33">
        <f t="shared" si="6"/>
        <v>14000</v>
      </c>
      <c r="Q18" s="33">
        <f t="shared" si="7"/>
        <v>3500</v>
      </c>
      <c r="R18" s="33">
        <v>3</v>
      </c>
      <c r="S18" s="33">
        <f t="shared" si="8"/>
        <v>6</v>
      </c>
      <c r="T18" s="33">
        <v>51180.705999999998</v>
      </c>
      <c r="U18" s="33">
        <f t="shared" si="9"/>
        <v>66534.917799999996</v>
      </c>
      <c r="V18" s="33">
        <f t="shared" si="10"/>
        <v>16633.729449999999</v>
      </c>
      <c r="W18" s="33">
        <v>6</v>
      </c>
      <c r="X18" s="33">
        <f t="shared" si="11"/>
        <v>8</v>
      </c>
      <c r="Y18" s="33">
        <v>1020.3700000000001</v>
      </c>
      <c r="Z18" s="33">
        <f t="shared" si="12"/>
        <v>18000</v>
      </c>
      <c r="AA18" s="33">
        <f t="shared" si="13"/>
        <v>4500</v>
      </c>
      <c r="AB18" s="33">
        <v>1</v>
      </c>
      <c r="AC18" s="33">
        <f t="shared" si="14"/>
        <v>6</v>
      </c>
      <c r="AD18" s="33"/>
      <c r="AE18" s="33">
        <f t="shared" si="15"/>
        <v>10000</v>
      </c>
      <c r="AF18" s="33">
        <f t="shared" si="16"/>
        <v>2500</v>
      </c>
      <c r="AG18" s="33"/>
      <c r="AH18" s="33">
        <f t="shared" si="17"/>
        <v>6</v>
      </c>
      <c r="AI18" s="34">
        <v>0</v>
      </c>
      <c r="AJ18" s="33">
        <f t="shared" si="18"/>
        <v>18000</v>
      </c>
      <c r="AK18" s="33">
        <f t="shared" si="19"/>
        <v>4500</v>
      </c>
      <c r="AL18" s="33"/>
      <c r="AM18" s="33">
        <f t="shared" si="20"/>
        <v>6</v>
      </c>
      <c r="AN18" s="33">
        <v>0</v>
      </c>
      <c r="AO18" s="33">
        <f t="shared" si="21"/>
        <v>10000</v>
      </c>
      <c r="AP18" s="33">
        <f t="shared" si="22"/>
        <v>2500</v>
      </c>
      <c r="AQ18" s="33">
        <v>0</v>
      </c>
      <c r="AR18" s="33">
        <f t="shared" si="23"/>
        <v>6</v>
      </c>
      <c r="AS18" s="33">
        <f t="shared" si="24"/>
        <v>66743.558199999999</v>
      </c>
      <c r="AT18" s="33">
        <f t="shared" si="25"/>
        <v>156534.9178</v>
      </c>
      <c r="AU18" s="33">
        <f t="shared" si="26"/>
        <v>39133.729449999999</v>
      </c>
      <c r="AV18" s="33">
        <f t="shared" si="27"/>
        <v>11</v>
      </c>
      <c r="AW18" s="33">
        <f t="shared" si="28"/>
        <v>2.75</v>
      </c>
      <c r="AX18" s="33">
        <f t="shared" si="29"/>
        <v>50</v>
      </c>
      <c r="AY18" s="33">
        <f t="shared" si="30"/>
        <v>12.5</v>
      </c>
    </row>
    <row r="19" spans="1:51" x14ac:dyDescent="0.25">
      <c r="A19" s="31" t="s">
        <v>61</v>
      </c>
      <c r="B19" s="32" t="s">
        <v>62</v>
      </c>
      <c r="C19" s="32" t="s">
        <v>99</v>
      </c>
      <c r="D19" s="33" t="s">
        <v>62</v>
      </c>
      <c r="E19" s="33"/>
      <c r="F19" s="33">
        <f t="shared" si="0"/>
        <v>10000</v>
      </c>
      <c r="G19" s="33">
        <f t="shared" si="1"/>
        <v>2500</v>
      </c>
      <c r="H19" s="33"/>
      <c r="I19" s="33">
        <f t="shared" si="2"/>
        <v>6</v>
      </c>
      <c r="J19" s="33"/>
      <c r="K19" s="33">
        <f t="shared" si="3"/>
        <v>10000</v>
      </c>
      <c r="L19" s="33">
        <f t="shared" si="4"/>
        <v>2500</v>
      </c>
      <c r="M19" s="33"/>
      <c r="N19" s="33">
        <f t="shared" si="5"/>
        <v>6</v>
      </c>
      <c r="O19" s="33">
        <v>2700.0084000000002</v>
      </c>
      <c r="P19" s="33">
        <f t="shared" si="6"/>
        <v>14000</v>
      </c>
      <c r="Q19" s="33">
        <f t="shared" si="7"/>
        <v>3500</v>
      </c>
      <c r="R19" s="33">
        <v>2</v>
      </c>
      <c r="S19" s="33">
        <f t="shared" si="8"/>
        <v>6</v>
      </c>
      <c r="T19" s="33">
        <v>3441.7257</v>
      </c>
      <c r="U19" s="33">
        <f t="shared" si="9"/>
        <v>18000</v>
      </c>
      <c r="V19" s="33">
        <f t="shared" si="10"/>
        <v>4500</v>
      </c>
      <c r="W19" s="33">
        <v>4</v>
      </c>
      <c r="X19" s="33">
        <f t="shared" si="11"/>
        <v>8</v>
      </c>
      <c r="Y19" s="33">
        <v>18615.2425</v>
      </c>
      <c r="Z19" s="33">
        <f t="shared" si="12"/>
        <v>24199.81525</v>
      </c>
      <c r="AA19" s="33">
        <f t="shared" si="13"/>
        <v>6049.9538124999999</v>
      </c>
      <c r="AB19" s="33">
        <v>6</v>
      </c>
      <c r="AC19" s="33">
        <f t="shared" si="14"/>
        <v>7.8000000000000007</v>
      </c>
      <c r="AD19" s="33">
        <v>447.22309999999999</v>
      </c>
      <c r="AE19" s="33">
        <f t="shared" si="15"/>
        <v>10000</v>
      </c>
      <c r="AF19" s="33">
        <f t="shared" si="16"/>
        <v>2500</v>
      </c>
      <c r="AG19" s="33">
        <v>1</v>
      </c>
      <c r="AH19" s="33">
        <f t="shared" si="17"/>
        <v>6</v>
      </c>
      <c r="AI19" s="34">
        <v>0</v>
      </c>
      <c r="AJ19" s="33">
        <f t="shared" si="18"/>
        <v>18000</v>
      </c>
      <c r="AK19" s="33">
        <f t="shared" si="19"/>
        <v>4500</v>
      </c>
      <c r="AL19" s="33">
        <v>6</v>
      </c>
      <c r="AM19" s="33">
        <f t="shared" si="20"/>
        <v>7.8000000000000007</v>
      </c>
      <c r="AN19" s="33">
        <v>6013.8801999999987</v>
      </c>
      <c r="AO19" s="33">
        <f t="shared" si="21"/>
        <v>10000</v>
      </c>
      <c r="AP19" s="33">
        <f t="shared" si="22"/>
        <v>2500</v>
      </c>
      <c r="AQ19" s="33">
        <v>3</v>
      </c>
      <c r="AR19" s="33">
        <f t="shared" si="23"/>
        <v>6</v>
      </c>
      <c r="AS19" s="33">
        <f t="shared" si="24"/>
        <v>31218.079900000001</v>
      </c>
      <c r="AT19" s="33">
        <f t="shared" si="25"/>
        <v>114199.81525</v>
      </c>
      <c r="AU19" s="33">
        <f t="shared" si="26"/>
        <v>28549.9538125</v>
      </c>
      <c r="AV19" s="33">
        <f t="shared" si="27"/>
        <v>22</v>
      </c>
      <c r="AW19" s="33">
        <f t="shared" si="28"/>
        <v>5.5</v>
      </c>
      <c r="AX19" s="33">
        <f t="shared" si="29"/>
        <v>53.599999999999994</v>
      </c>
      <c r="AY19" s="33">
        <f t="shared" si="30"/>
        <v>13.399999999999999</v>
      </c>
    </row>
    <row r="20" spans="1:51" x14ac:dyDescent="0.25">
      <c r="A20" s="31" t="s">
        <v>61</v>
      </c>
      <c r="B20" s="32" t="s">
        <v>62</v>
      </c>
      <c r="C20" s="32" t="s">
        <v>102</v>
      </c>
      <c r="D20" s="33" t="s">
        <v>62</v>
      </c>
      <c r="E20" s="33">
        <v>273.14700000000005</v>
      </c>
      <c r="F20" s="33">
        <f t="shared" si="0"/>
        <v>10000</v>
      </c>
      <c r="G20" s="33">
        <f t="shared" si="1"/>
        <v>2500</v>
      </c>
      <c r="H20" s="33">
        <v>1</v>
      </c>
      <c r="I20" s="33">
        <f t="shared" si="2"/>
        <v>6</v>
      </c>
      <c r="J20" s="33">
        <v>96.040999999999997</v>
      </c>
      <c r="K20" s="33">
        <f t="shared" si="3"/>
        <v>10000</v>
      </c>
      <c r="L20" s="33">
        <f t="shared" si="4"/>
        <v>2500</v>
      </c>
      <c r="M20" s="33">
        <v>1</v>
      </c>
      <c r="N20" s="33">
        <f t="shared" si="5"/>
        <v>6</v>
      </c>
      <c r="O20" s="33">
        <v>10590.572200000001</v>
      </c>
      <c r="P20" s="33">
        <f t="shared" si="6"/>
        <v>14000</v>
      </c>
      <c r="Q20" s="33">
        <f t="shared" si="7"/>
        <v>3500</v>
      </c>
      <c r="R20" s="33">
        <v>3</v>
      </c>
      <c r="S20" s="33">
        <f t="shared" si="8"/>
        <v>6</v>
      </c>
      <c r="T20" s="33">
        <v>24723.213400000001</v>
      </c>
      <c r="U20" s="33">
        <f t="shared" si="9"/>
        <v>32140.177420000004</v>
      </c>
      <c r="V20" s="33">
        <f t="shared" si="10"/>
        <v>8035.0443550000009</v>
      </c>
      <c r="W20" s="33">
        <v>7</v>
      </c>
      <c r="X20" s="33">
        <f t="shared" si="11"/>
        <v>8</v>
      </c>
      <c r="Y20" s="33">
        <v>1728.7080000000001</v>
      </c>
      <c r="Z20" s="33">
        <f t="shared" si="12"/>
        <v>18000</v>
      </c>
      <c r="AA20" s="33">
        <f t="shared" si="13"/>
        <v>4500</v>
      </c>
      <c r="AB20" s="33">
        <v>2</v>
      </c>
      <c r="AC20" s="33">
        <f t="shared" si="14"/>
        <v>6</v>
      </c>
      <c r="AD20" s="33">
        <v>68.518000000000001</v>
      </c>
      <c r="AE20" s="33">
        <f t="shared" si="15"/>
        <v>10000</v>
      </c>
      <c r="AF20" s="33">
        <f t="shared" si="16"/>
        <v>2500</v>
      </c>
      <c r="AG20" s="33">
        <v>1</v>
      </c>
      <c r="AH20" s="33">
        <f t="shared" si="17"/>
        <v>6</v>
      </c>
      <c r="AI20" s="34">
        <v>0</v>
      </c>
      <c r="AJ20" s="33">
        <f t="shared" si="18"/>
        <v>18000</v>
      </c>
      <c r="AK20" s="33">
        <f t="shared" si="19"/>
        <v>4500</v>
      </c>
      <c r="AL20" s="33">
        <v>2</v>
      </c>
      <c r="AM20" s="33">
        <f t="shared" si="20"/>
        <v>6</v>
      </c>
      <c r="AN20" s="33">
        <v>112.96299999999999</v>
      </c>
      <c r="AO20" s="33">
        <f t="shared" si="21"/>
        <v>10000</v>
      </c>
      <c r="AP20" s="33">
        <f t="shared" si="22"/>
        <v>2500</v>
      </c>
      <c r="AQ20" s="33">
        <v>1</v>
      </c>
      <c r="AR20" s="33">
        <f t="shared" si="23"/>
        <v>6</v>
      </c>
      <c r="AS20" s="33">
        <f t="shared" si="24"/>
        <v>37593.162599999996</v>
      </c>
      <c r="AT20" s="33">
        <f t="shared" si="25"/>
        <v>122140.17742000001</v>
      </c>
      <c r="AU20" s="33">
        <f t="shared" si="26"/>
        <v>30535.044355000002</v>
      </c>
      <c r="AV20" s="33">
        <f t="shared" si="27"/>
        <v>18</v>
      </c>
      <c r="AW20" s="33">
        <f t="shared" si="28"/>
        <v>4.5</v>
      </c>
      <c r="AX20" s="33">
        <f t="shared" si="29"/>
        <v>50</v>
      </c>
      <c r="AY20" s="33">
        <f t="shared" si="30"/>
        <v>12.5</v>
      </c>
    </row>
    <row r="21" spans="1:51" x14ac:dyDescent="0.25">
      <c r="A21" s="31" t="s">
        <v>61</v>
      </c>
      <c r="B21" s="32" t="s">
        <v>62</v>
      </c>
      <c r="C21" s="32" t="s">
        <v>105</v>
      </c>
      <c r="D21" s="33" t="s">
        <v>62</v>
      </c>
      <c r="E21" s="33">
        <v>100.00060000000001</v>
      </c>
      <c r="F21" s="33">
        <f t="shared" si="0"/>
        <v>10000</v>
      </c>
      <c r="G21" s="33">
        <f t="shared" si="1"/>
        <v>2500</v>
      </c>
      <c r="H21" s="33">
        <v>1</v>
      </c>
      <c r="I21" s="33">
        <f t="shared" si="2"/>
        <v>6</v>
      </c>
      <c r="J21" s="33"/>
      <c r="K21" s="33">
        <f t="shared" si="3"/>
        <v>10000</v>
      </c>
      <c r="L21" s="33">
        <f t="shared" si="4"/>
        <v>2500</v>
      </c>
      <c r="M21" s="33"/>
      <c r="N21" s="33">
        <f t="shared" si="5"/>
        <v>6</v>
      </c>
      <c r="O21" s="33">
        <v>21114.214900000006</v>
      </c>
      <c r="P21" s="33">
        <f t="shared" si="6"/>
        <v>27448.479370000008</v>
      </c>
      <c r="Q21" s="33">
        <f t="shared" si="7"/>
        <v>6862.1198425000021</v>
      </c>
      <c r="R21" s="33">
        <v>3</v>
      </c>
      <c r="S21" s="33">
        <f t="shared" si="8"/>
        <v>6</v>
      </c>
      <c r="T21" s="33">
        <v>7019.7827000000016</v>
      </c>
      <c r="U21" s="33">
        <f t="shared" si="9"/>
        <v>18000</v>
      </c>
      <c r="V21" s="33">
        <f t="shared" si="10"/>
        <v>4500</v>
      </c>
      <c r="W21" s="33">
        <v>2</v>
      </c>
      <c r="X21" s="33">
        <f t="shared" si="11"/>
        <v>8</v>
      </c>
      <c r="Y21" s="33">
        <v>19837.0281</v>
      </c>
      <c r="Z21" s="33">
        <f t="shared" si="12"/>
        <v>25788.13653</v>
      </c>
      <c r="AA21" s="33">
        <f t="shared" si="13"/>
        <v>6447.0341324999999</v>
      </c>
      <c r="AB21" s="33">
        <v>3</v>
      </c>
      <c r="AC21" s="33">
        <f t="shared" si="14"/>
        <v>6</v>
      </c>
      <c r="AD21" s="33">
        <v>6087.0409999999993</v>
      </c>
      <c r="AE21" s="33">
        <f t="shared" si="15"/>
        <v>10000</v>
      </c>
      <c r="AF21" s="33">
        <f t="shared" si="16"/>
        <v>2500</v>
      </c>
      <c r="AG21" s="33">
        <v>2</v>
      </c>
      <c r="AH21" s="33">
        <f t="shared" si="17"/>
        <v>6</v>
      </c>
      <c r="AI21" s="34">
        <v>0</v>
      </c>
      <c r="AJ21" s="33">
        <f t="shared" si="18"/>
        <v>18000</v>
      </c>
      <c r="AK21" s="33">
        <f t="shared" si="19"/>
        <v>4500</v>
      </c>
      <c r="AL21" s="33"/>
      <c r="AM21" s="33">
        <f t="shared" si="20"/>
        <v>6</v>
      </c>
      <c r="AN21" s="33">
        <v>511.10980000000001</v>
      </c>
      <c r="AO21" s="33">
        <f t="shared" si="21"/>
        <v>10000</v>
      </c>
      <c r="AP21" s="33">
        <f t="shared" si="22"/>
        <v>2500</v>
      </c>
      <c r="AQ21" s="33">
        <v>1</v>
      </c>
      <c r="AR21" s="33">
        <f t="shared" si="23"/>
        <v>6</v>
      </c>
      <c r="AS21" s="33">
        <f t="shared" si="24"/>
        <v>54669.177100000008</v>
      </c>
      <c r="AT21" s="33">
        <f t="shared" si="25"/>
        <v>129236.6159</v>
      </c>
      <c r="AU21" s="33">
        <f t="shared" si="26"/>
        <v>32309.153975000001</v>
      </c>
      <c r="AV21" s="33">
        <f t="shared" si="27"/>
        <v>12</v>
      </c>
      <c r="AW21" s="33">
        <f t="shared" si="28"/>
        <v>3</v>
      </c>
      <c r="AX21" s="33">
        <f t="shared" si="29"/>
        <v>50</v>
      </c>
      <c r="AY21" s="33">
        <f t="shared" si="30"/>
        <v>12.5</v>
      </c>
    </row>
    <row r="22" spans="1:51" x14ac:dyDescent="0.25">
      <c r="A22" s="31" t="s">
        <v>61</v>
      </c>
      <c r="B22" s="32" t="s">
        <v>62</v>
      </c>
      <c r="C22" s="32" t="s">
        <v>106</v>
      </c>
      <c r="D22" s="33" t="s">
        <v>62</v>
      </c>
      <c r="E22" s="33">
        <v>1934.2588999999998</v>
      </c>
      <c r="F22" s="33">
        <f t="shared" si="0"/>
        <v>10000</v>
      </c>
      <c r="G22" s="33">
        <f t="shared" si="1"/>
        <v>2500</v>
      </c>
      <c r="H22" s="33">
        <v>2</v>
      </c>
      <c r="I22" s="33">
        <f t="shared" si="2"/>
        <v>6</v>
      </c>
      <c r="J22" s="33">
        <v>49425.927700000007</v>
      </c>
      <c r="K22" s="33">
        <f t="shared" si="3"/>
        <v>64253.706010000009</v>
      </c>
      <c r="L22" s="33">
        <f t="shared" si="4"/>
        <v>16063.426502500002</v>
      </c>
      <c r="M22" s="33">
        <v>4</v>
      </c>
      <c r="N22" s="33">
        <f t="shared" si="5"/>
        <v>6</v>
      </c>
      <c r="O22" s="33">
        <v>29375.413700000005</v>
      </c>
      <c r="P22" s="33">
        <f t="shared" si="6"/>
        <v>38188.037810000009</v>
      </c>
      <c r="Q22" s="33">
        <f t="shared" si="7"/>
        <v>9547.0094525000022</v>
      </c>
      <c r="R22" s="33">
        <v>7</v>
      </c>
      <c r="S22" s="33">
        <f t="shared" si="8"/>
        <v>9.1</v>
      </c>
      <c r="T22" s="33">
        <v>173763.26510000002</v>
      </c>
      <c r="U22" s="33">
        <f t="shared" si="9"/>
        <v>225892.24463000003</v>
      </c>
      <c r="V22" s="33">
        <f t="shared" si="10"/>
        <v>56473.061157500008</v>
      </c>
      <c r="W22" s="33">
        <v>11</v>
      </c>
      <c r="X22" s="33">
        <f t="shared" si="11"/>
        <v>14.3</v>
      </c>
      <c r="Y22" s="33">
        <v>30148.157699999992</v>
      </c>
      <c r="Z22" s="33">
        <f t="shared" si="12"/>
        <v>39192.605009999992</v>
      </c>
      <c r="AA22" s="33">
        <f t="shared" si="13"/>
        <v>9798.151252499998</v>
      </c>
      <c r="AB22" s="33">
        <v>5</v>
      </c>
      <c r="AC22" s="33">
        <f t="shared" si="14"/>
        <v>6</v>
      </c>
      <c r="AD22" s="33"/>
      <c r="AE22" s="33">
        <f t="shared" si="15"/>
        <v>10000</v>
      </c>
      <c r="AF22" s="33">
        <f t="shared" si="16"/>
        <v>2500</v>
      </c>
      <c r="AG22" s="33"/>
      <c r="AH22" s="33">
        <f t="shared" si="17"/>
        <v>6</v>
      </c>
      <c r="AI22" s="34">
        <v>0</v>
      </c>
      <c r="AJ22" s="33">
        <f t="shared" si="18"/>
        <v>18000</v>
      </c>
      <c r="AK22" s="33">
        <f t="shared" si="19"/>
        <v>4500</v>
      </c>
      <c r="AL22" s="33">
        <v>4</v>
      </c>
      <c r="AM22" s="33">
        <f t="shared" si="20"/>
        <v>6</v>
      </c>
      <c r="AN22" s="33">
        <v>603.70399999999995</v>
      </c>
      <c r="AO22" s="33">
        <f t="shared" si="21"/>
        <v>10000</v>
      </c>
      <c r="AP22" s="33">
        <f t="shared" si="22"/>
        <v>2500</v>
      </c>
      <c r="AQ22" s="33">
        <v>1</v>
      </c>
      <c r="AR22" s="33">
        <f t="shared" si="23"/>
        <v>6</v>
      </c>
      <c r="AS22" s="33">
        <f t="shared" si="24"/>
        <v>285250.72710000008</v>
      </c>
      <c r="AT22" s="33">
        <f t="shared" si="25"/>
        <v>415526.59346000006</v>
      </c>
      <c r="AU22" s="33">
        <f t="shared" si="26"/>
        <v>103881.64836500002</v>
      </c>
      <c r="AV22" s="33">
        <f t="shared" si="27"/>
        <v>34</v>
      </c>
      <c r="AW22" s="33">
        <f t="shared" si="28"/>
        <v>8.5</v>
      </c>
      <c r="AX22" s="33">
        <f t="shared" si="29"/>
        <v>59.400000000000006</v>
      </c>
      <c r="AY22" s="33">
        <f t="shared" si="30"/>
        <v>14.850000000000001</v>
      </c>
    </row>
    <row r="23" spans="1:51" x14ac:dyDescent="0.25">
      <c r="A23" s="31" t="s">
        <v>61</v>
      </c>
      <c r="B23" s="32" t="s">
        <v>62</v>
      </c>
      <c r="C23" s="32" t="s">
        <v>124</v>
      </c>
      <c r="D23" s="33" t="s">
        <v>62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</row>
    <row r="24" spans="1:51" x14ac:dyDescent="0.25">
      <c r="A24" s="31" t="s">
        <v>61</v>
      </c>
      <c r="B24" s="32" t="s">
        <v>69</v>
      </c>
      <c r="C24" s="32" t="s">
        <v>70</v>
      </c>
      <c r="D24" s="33" t="s">
        <v>69</v>
      </c>
      <c r="E24" s="33">
        <v>589.81330000000003</v>
      </c>
      <c r="F24" s="33">
        <f t="shared" ref="F24:F55" si="31">IF(E24&gt;=10000,E24*1.3,10000)</f>
        <v>10000</v>
      </c>
      <c r="G24" s="33">
        <f t="shared" ref="G24:G55" si="32">F24/4</f>
        <v>2500</v>
      </c>
      <c r="H24" s="33">
        <v>2</v>
      </c>
      <c r="I24" s="33">
        <f t="shared" ref="I24:I55" si="33">IF(H24&gt;=6,H24*1.3,6)</f>
        <v>6</v>
      </c>
      <c r="J24" s="33">
        <v>4187.0628999999999</v>
      </c>
      <c r="K24" s="33">
        <f t="shared" ref="K24:K55" si="34">IF(J24&gt;=10000,J24*1.3,10000)</f>
        <v>10000</v>
      </c>
      <c r="L24" s="33">
        <f t="shared" ref="L24:L55" si="35">K24/4</f>
        <v>2500</v>
      </c>
      <c r="M24" s="33">
        <v>1</v>
      </c>
      <c r="N24" s="33">
        <f t="shared" ref="N24:N55" si="36">IF(M24&gt;=6,M24*1.3,6)</f>
        <v>6</v>
      </c>
      <c r="O24" s="33">
        <v>1757.4200000000003</v>
      </c>
      <c r="P24" s="33">
        <f t="shared" ref="P24:P55" si="37">IF(O24&gt;=14000,O24*1.3,14000)</f>
        <v>14000</v>
      </c>
      <c r="Q24" s="33">
        <f t="shared" ref="Q24:Q55" si="38">P24/4</f>
        <v>3500</v>
      </c>
      <c r="R24" s="33">
        <v>3</v>
      </c>
      <c r="S24" s="33">
        <f t="shared" ref="S24:S55" si="39">IF(R24&gt;=6,R24*1.3,6)</f>
        <v>6</v>
      </c>
      <c r="T24" s="33">
        <v>19327.3462</v>
      </c>
      <c r="U24" s="33">
        <f t="shared" ref="U24:U55" si="40">IF(T24&gt;=18000,T24*1.3,18000)</f>
        <v>25125.550060000001</v>
      </c>
      <c r="V24" s="33">
        <f t="shared" ref="V24:V55" si="41">U24/4</f>
        <v>6281.3875150000003</v>
      </c>
      <c r="W24" s="33">
        <v>8</v>
      </c>
      <c r="X24" s="33">
        <f t="shared" ref="X24:X55" si="42">IF(W24&gt;=8,W24*1.3,8)</f>
        <v>10.4</v>
      </c>
      <c r="Y24" s="33">
        <v>8862.0195999999996</v>
      </c>
      <c r="Z24" s="33">
        <f t="shared" ref="Z24:Z55" si="43">IF(Y24&gt;=18000,Y24*1.3,18000)</f>
        <v>18000</v>
      </c>
      <c r="AA24" s="33">
        <f t="shared" ref="AA24:AA55" si="44">Z24/4</f>
        <v>4500</v>
      </c>
      <c r="AB24" s="33">
        <v>3</v>
      </c>
      <c r="AC24" s="33">
        <f t="shared" ref="AC24:AC55" si="45">IF(AB24&gt;=6,AB24*1.3,6)</f>
        <v>6</v>
      </c>
      <c r="AD24" s="33">
        <v>1212.9641999999999</v>
      </c>
      <c r="AE24" s="33">
        <f t="shared" ref="AE24:AE55" si="46">IF(AD24&gt;=10000,AD24*1.3,10000)</f>
        <v>10000</v>
      </c>
      <c r="AF24" s="33">
        <f t="shared" ref="AF24:AF55" si="47">AE24/4</f>
        <v>2500</v>
      </c>
      <c r="AG24" s="33">
        <v>2</v>
      </c>
      <c r="AH24" s="33">
        <f t="shared" ref="AH24:AH55" si="48">IF(AG24&gt;=6,AG24*1.3,6)</f>
        <v>6</v>
      </c>
      <c r="AI24" s="34">
        <v>33976.97546666667</v>
      </c>
      <c r="AJ24" s="33">
        <f t="shared" ref="AJ24:AJ55" si="49">IF(AI24&gt;=18000,AI24*1.3,18000)</f>
        <v>44170.068106666673</v>
      </c>
      <c r="AK24" s="33">
        <f t="shared" ref="AK24:AK55" si="50">AJ24/4</f>
        <v>11042.517026666668</v>
      </c>
      <c r="AL24" s="33">
        <v>5</v>
      </c>
      <c r="AM24" s="33">
        <f t="shared" ref="AM24:AM55" si="51">IF(AL24&gt;=6,AL24*1.3,6)</f>
        <v>6</v>
      </c>
      <c r="AN24" s="33">
        <v>488.8895</v>
      </c>
      <c r="AO24" s="33">
        <f t="shared" ref="AO24:AO55" si="52">IF(AN24&gt;=10000,AN24*1.3,10000)</f>
        <v>10000</v>
      </c>
      <c r="AP24" s="33">
        <f t="shared" ref="AP24:AP55" si="53">AO24/4</f>
        <v>2500</v>
      </c>
      <c r="AQ24" s="33">
        <v>2</v>
      </c>
      <c r="AR24" s="33">
        <f t="shared" ref="AR24:AR55" si="54">IF(AQ24&gt;=6,AQ24*1.3,6)</f>
        <v>6</v>
      </c>
      <c r="AS24" s="33">
        <f t="shared" ref="AS24:AS55" si="55">SUM(E24+J24+O24+T24+Y24+AD24+AI24+AN24)</f>
        <v>70402.491166666674</v>
      </c>
      <c r="AT24" s="33">
        <f t="shared" ref="AT24:AT55" si="56">SUM(F24+K24+P24+U24+Z24+AE24+AJ24+AO24)</f>
        <v>141295.61816666668</v>
      </c>
      <c r="AU24" s="33">
        <f t="shared" ref="AU24:AU55" si="57">AT24/4</f>
        <v>35323.90454166667</v>
      </c>
      <c r="AV24" s="33">
        <f t="shared" ref="AV24:AV55" si="58">SUM(H24+M24+R24+W24+AB24+AG24+AL24+AQ24)</f>
        <v>26</v>
      </c>
      <c r="AW24" s="33">
        <f t="shared" ref="AW24:AW55" si="59">AV24/4</f>
        <v>6.5</v>
      </c>
      <c r="AX24" s="33">
        <f t="shared" ref="AX24:AX55" si="60">SUM(I24+N24+S24+X24+AC24+AH24+AM24+AR24)</f>
        <v>52.4</v>
      </c>
      <c r="AY24" s="33">
        <f t="shared" ref="AY24:AY55" si="61">AX24/4</f>
        <v>13.1</v>
      </c>
    </row>
    <row r="25" spans="1:51" x14ac:dyDescent="0.25">
      <c r="A25" s="31" t="s">
        <v>61</v>
      </c>
      <c r="B25" s="32" t="s">
        <v>69</v>
      </c>
      <c r="C25" s="32" t="s">
        <v>71</v>
      </c>
      <c r="D25" s="33" t="s">
        <v>69</v>
      </c>
      <c r="E25" s="33">
        <v>-2503.7492000000002</v>
      </c>
      <c r="F25" s="33">
        <f t="shared" si="31"/>
        <v>10000</v>
      </c>
      <c r="G25" s="33">
        <f t="shared" si="32"/>
        <v>2500</v>
      </c>
      <c r="H25" s="33"/>
      <c r="I25" s="33">
        <f t="shared" si="33"/>
        <v>6</v>
      </c>
      <c r="J25" s="33">
        <v>-139.81800000000001</v>
      </c>
      <c r="K25" s="33">
        <f t="shared" si="34"/>
        <v>10000</v>
      </c>
      <c r="L25" s="33">
        <f t="shared" si="35"/>
        <v>2500</v>
      </c>
      <c r="M25" s="33"/>
      <c r="N25" s="33">
        <f t="shared" si="36"/>
        <v>6</v>
      </c>
      <c r="O25" s="33">
        <v>10108.826299999999</v>
      </c>
      <c r="P25" s="33">
        <f t="shared" si="37"/>
        <v>14000</v>
      </c>
      <c r="Q25" s="33">
        <f t="shared" si="38"/>
        <v>3500</v>
      </c>
      <c r="R25" s="33">
        <v>5</v>
      </c>
      <c r="S25" s="33">
        <f t="shared" si="39"/>
        <v>6</v>
      </c>
      <c r="T25" s="33">
        <v>50429.927500000005</v>
      </c>
      <c r="U25" s="33">
        <f t="shared" si="40"/>
        <v>65558.905750000005</v>
      </c>
      <c r="V25" s="33">
        <f t="shared" si="41"/>
        <v>16389.726437500001</v>
      </c>
      <c r="W25" s="33">
        <v>10</v>
      </c>
      <c r="X25" s="33">
        <f t="shared" si="42"/>
        <v>13</v>
      </c>
      <c r="Y25" s="33">
        <v>19943.408899999995</v>
      </c>
      <c r="Z25" s="33">
        <f t="shared" si="43"/>
        <v>25926.431569999993</v>
      </c>
      <c r="AA25" s="33">
        <f t="shared" si="44"/>
        <v>6481.6078924999983</v>
      </c>
      <c r="AB25" s="33">
        <v>7</v>
      </c>
      <c r="AC25" s="33">
        <f t="shared" si="45"/>
        <v>9.1</v>
      </c>
      <c r="AD25" s="33">
        <v>727.779</v>
      </c>
      <c r="AE25" s="33">
        <f t="shared" si="46"/>
        <v>10000</v>
      </c>
      <c r="AF25" s="33">
        <f t="shared" si="47"/>
        <v>2500</v>
      </c>
      <c r="AG25" s="33">
        <v>2</v>
      </c>
      <c r="AH25" s="33">
        <f t="shared" si="48"/>
        <v>6</v>
      </c>
      <c r="AI25" s="34">
        <v>69375.308066666665</v>
      </c>
      <c r="AJ25" s="33">
        <f t="shared" si="49"/>
        <v>90187.900486666666</v>
      </c>
      <c r="AK25" s="33">
        <f t="shared" si="50"/>
        <v>22546.975121666666</v>
      </c>
      <c r="AL25" s="33">
        <v>6</v>
      </c>
      <c r="AM25" s="33">
        <f t="shared" si="51"/>
        <v>7.8000000000000007</v>
      </c>
      <c r="AN25" s="33">
        <v>0</v>
      </c>
      <c r="AO25" s="33">
        <f t="shared" si="52"/>
        <v>10000</v>
      </c>
      <c r="AP25" s="33">
        <f t="shared" si="53"/>
        <v>2500</v>
      </c>
      <c r="AQ25" s="33">
        <v>0</v>
      </c>
      <c r="AR25" s="33">
        <f t="shared" si="54"/>
        <v>6</v>
      </c>
      <c r="AS25" s="33">
        <f t="shared" si="55"/>
        <v>147941.68256666666</v>
      </c>
      <c r="AT25" s="33">
        <f t="shared" si="56"/>
        <v>235673.23780666664</v>
      </c>
      <c r="AU25" s="33">
        <f t="shared" si="57"/>
        <v>58918.309451666661</v>
      </c>
      <c r="AV25" s="33">
        <f t="shared" si="58"/>
        <v>30</v>
      </c>
      <c r="AW25" s="33">
        <f t="shared" si="59"/>
        <v>7.5</v>
      </c>
      <c r="AX25" s="33">
        <f t="shared" si="60"/>
        <v>59.900000000000006</v>
      </c>
      <c r="AY25" s="33">
        <f t="shared" si="61"/>
        <v>14.975000000000001</v>
      </c>
    </row>
    <row r="26" spans="1:51" x14ac:dyDescent="0.25">
      <c r="A26" s="31" t="s">
        <v>61</v>
      </c>
      <c r="B26" s="32" t="s">
        <v>69</v>
      </c>
      <c r="C26" s="32" t="s">
        <v>73</v>
      </c>
      <c r="D26" s="33" t="s">
        <v>69</v>
      </c>
      <c r="E26" s="33">
        <v>4308.3341</v>
      </c>
      <c r="F26" s="33">
        <f t="shared" si="31"/>
        <v>10000</v>
      </c>
      <c r="G26" s="33">
        <f t="shared" si="32"/>
        <v>2500</v>
      </c>
      <c r="H26" s="33">
        <v>1</v>
      </c>
      <c r="I26" s="33">
        <f t="shared" si="33"/>
        <v>6</v>
      </c>
      <c r="J26" s="33"/>
      <c r="K26" s="33">
        <f t="shared" si="34"/>
        <v>10000</v>
      </c>
      <c r="L26" s="33">
        <f t="shared" si="35"/>
        <v>2500</v>
      </c>
      <c r="M26" s="33"/>
      <c r="N26" s="33">
        <f t="shared" si="36"/>
        <v>6</v>
      </c>
      <c r="O26" s="33">
        <v>1715.3254999999999</v>
      </c>
      <c r="P26" s="33">
        <f t="shared" si="37"/>
        <v>14000</v>
      </c>
      <c r="Q26" s="33">
        <f t="shared" si="38"/>
        <v>3500</v>
      </c>
      <c r="R26" s="33">
        <v>2</v>
      </c>
      <c r="S26" s="33">
        <f t="shared" si="39"/>
        <v>6</v>
      </c>
      <c r="T26" s="33">
        <v>11280.170600000001</v>
      </c>
      <c r="U26" s="33">
        <f t="shared" si="40"/>
        <v>18000</v>
      </c>
      <c r="V26" s="33">
        <f t="shared" si="41"/>
        <v>4500</v>
      </c>
      <c r="W26" s="33">
        <v>1</v>
      </c>
      <c r="X26" s="33">
        <f t="shared" si="42"/>
        <v>8</v>
      </c>
      <c r="Y26" s="33">
        <v>5453.7047000000002</v>
      </c>
      <c r="Z26" s="33">
        <f t="shared" si="43"/>
        <v>18000</v>
      </c>
      <c r="AA26" s="33">
        <f t="shared" si="44"/>
        <v>4500</v>
      </c>
      <c r="AB26" s="33">
        <v>2</v>
      </c>
      <c r="AC26" s="33">
        <f t="shared" si="45"/>
        <v>6</v>
      </c>
      <c r="AD26" s="33"/>
      <c r="AE26" s="33">
        <f t="shared" si="46"/>
        <v>10000</v>
      </c>
      <c r="AF26" s="33">
        <f t="shared" si="47"/>
        <v>2500</v>
      </c>
      <c r="AG26" s="33"/>
      <c r="AH26" s="33">
        <f t="shared" si="48"/>
        <v>6</v>
      </c>
      <c r="AI26" s="34">
        <v>945.06170000000009</v>
      </c>
      <c r="AJ26" s="33">
        <f t="shared" si="49"/>
        <v>18000</v>
      </c>
      <c r="AK26" s="33">
        <f t="shared" si="50"/>
        <v>4500</v>
      </c>
      <c r="AL26" s="33">
        <v>1</v>
      </c>
      <c r="AM26" s="33">
        <f t="shared" si="51"/>
        <v>6</v>
      </c>
      <c r="AN26" s="33">
        <v>1225.9259999999999</v>
      </c>
      <c r="AO26" s="33">
        <f t="shared" si="52"/>
        <v>10000</v>
      </c>
      <c r="AP26" s="33">
        <f t="shared" si="53"/>
        <v>2500</v>
      </c>
      <c r="AQ26" s="33">
        <v>2</v>
      </c>
      <c r="AR26" s="33">
        <f t="shared" si="54"/>
        <v>6</v>
      </c>
      <c r="AS26" s="33">
        <f t="shared" si="55"/>
        <v>24928.522599999997</v>
      </c>
      <c r="AT26" s="33">
        <f t="shared" si="56"/>
        <v>108000</v>
      </c>
      <c r="AU26" s="33">
        <f t="shared" si="57"/>
        <v>27000</v>
      </c>
      <c r="AV26" s="33">
        <f t="shared" si="58"/>
        <v>9</v>
      </c>
      <c r="AW26" s="33">
        <f t="shared" si="59"/>
        <v>2.25</v>
      </c>
      <c r="AX26" s="33">
        <f t="shared" si="60"/>
        <v>50</v>
      </c>
      <c r="AY26" s="33">
        <f t="shared" si="61"/>
        <v>12.5</v>
      </c>
    </row>
    <row r="27" spans="1:51" x14ac:dyDescent="0.25">
      <c r="A27" s="31" t="s">
        <v>61</v>
      </c>
      <c r="B27" s="32" t="s">
        <v>69</v>
      </c>
      <c r="C27" s="32" t="s">
        <v>75</v>
      </c>
      <c r="D27" s="33" t="s">
        <v>69</v>
      </c>
      <c r="E27" s="33">
        <v>5706.4814999999999</v>
      </c>
      <c r="F27" s="33">
        <f t="shared" si="31"/>
        <v>10000</v>
      </c>
      <c r="G27" s="33">
        <f t="shared" si="32"/>
        <v>2500</v>
      </c>
      <c r="H27" s="33">
        <v>4</v>
      </c>
      <c r="I27" s="33">
        <f t="shared" si="33"/>
        <v>6</v>
      </c>
      <c r="J27" s="33"/>
      <c r="K27" s="33">
        <f t="shared" si="34"/>
        <v>10000</v>
      </c>
      <c r="L27" s="33">
        <f t="shared" si="35"/>
        <v>2500</v>
      </c>
      <c r="M27" s="33"/>
      <c r="N27" s="33">
        <f t="shared" si="36"/>
        <v>6</v>
      </c>
      <c r="O27" s="33">
        <v>659.32019999999989</v>
      </c>
      <c r="P27" s="33">
        <f t="shared" si="37"/>
        <v>14000</v>
      </c>
      <c r="Q27" s="33">
        <f t="shared" si="38"/>
        <v>3500</v>
      </c>
      <c r="R27" s="33">
        <v>2</v>
      </c>
      <c r="S27" s="33">
        <f t="shared" si="39"/>
        <v>6</v>
      </c>
      <c r="T27" s="33">
        <v>19302.266100000001</v>
      </c>
      <c r="U27" s="33">
        <f t="shared" si="40"/>
        <v>25092.945930000002</v>
      </c>
      <c r="V27" s="33">
        <f t="shared" si="41"/>
        <v>6273.2364825000004</v>
      </c>
      <c r="W27" s="33">
        <v>12</v>
      </c>
      <c r="X27" s="33">
        <f t="shared" si="42"/>
        <v>15.600000000000001</v>
      </c>
      <c r="Y27" s="33">
        <v>6522.6469999999999</v>
      </c>
      <c r="Z27" s="33">
        <f t="shared" si="43"/>
        <v>18000</v>
      </c>
      <c r="AA27" s="33">
        <f t="shared" si="44"/>
        <v>4500</v>
      </c>
      <c r="AB27" s="33">
        <v>3</v>
      </c>
      <c r="AC27" s="33">
        <f t="shared" si="45"/>
        <v>6</v>
      </c>
      <c r="AD27" s="33">
        <v>2951.8516</v>
      </c>
      <c r="AE27" s="33">
        <f t="shared" si="46"/>
        <v>10000</v>
      </c>
      <c r="AF27" s="33">
        <f t="shared" si="47"/>
        <v>2500</v>
      </c>
      <c r="AG27" s="33">
        <v>2</v>
      </c>
      <c r="AH27" s="33">
        <f t="shared" si="48"/>
        <v>6</v>
      </c>
      <c r="AI27" s="34">
        <v>8559.561499999998</v>
      </c>
      <c r="AJ27" s="33">
        <f t="shared" si="49"/>
        <v>18000</v>
      </c>
      <c r="AK27" s="33">
        <f t="shared" si="50"/>
        <v>4500</v>
      </c>
      <c r="AL27" s="33">
        <v>4</v>
      </c>
      <c r="AM27" s="33">
        <f t="shared" si="51"/>
        <v>6</v>
      </c>
      <c r="AN27" s="33">
        <v>79.629899999999992</v>
      </c>
      <c r="AO27" s="33">
        <f t="shared" si="52"/>
        <v>10000</v>
      </c>
      <c r="AP27" s="33">
        <f t="shared" si="53"/>
        <v>2500</v>
      </c>
      <c r="AQ27" s="33">
        <v>1</v>
      </c>
      <c r="AR27" s="33">
        <f t="shared" si="54"/>
        <v>6</v>
      </c>
      <c r="AS27" s="33">
        <f t="shared" si="55"/>
        <v>43781.757799999999</v>
      </c>
      <c r="AT27" s="33">
        <f t="shared" si="56"/>
        <v>115092.94593</v>
      </c>
      <c r="AU27" s="33">
        <f t="shared" si="57"/>
        <v>28773.2364825</v>
      </c>
      <c r="AV27" s="33">
        <f t="shared" si="58"/>
        <v>28</v>
      </c>
      <c r="AW27" s="33">
        <f t="shared" si="59"/>
        <v>7</v>
      </c>
      <c r="AX27" s="33">
        <f t="shared" si="60"/>
        <v>57.6</v>
      </c>
      <c r="AY27" s="33">
        <f t="shared" si="61"/>
        <v>14.4</v>
      </c>
    </row>
    <row r="28" spans="1:51" x14ac:dyDescent="0.25">
      <c r="A28" s="31" t="s">
        <v>61</v>
      </c>
      <c r="B28" s="32" t="s">
        <v>69</v>
      </c>
      <c r="C28" s="32" t="s">
        <v>86</v>
      </c>
      <c r="D28" s="33" t="s">
        <v>69</v>
      </c>
      <c r="E28" s="33"/>
      <c r="F28" s="33">
        <f t="shared" si="31"/>
        <v>10000</v>
      </c>
      <c r="G28" s="33">
        <f t="shared" si="32"/>
        <v>2500</v>
      </c>
      <c r="H28" s="33"/>
      <c r="I28" s="33">
        <f t="shared" si="33"/>
        <v>6</v>
      </c>
      <c r="J28" s="33">
        <v>300.9289</v>
      </c>
      <c r="K28" s="33">
        <f t="shared" si="34"/>
        <v>10000</v>
      </c>
      <c r="L28" s="33">
        <f t="shared" si="35"/>
        <v>2500</v>
      </c>
      <c r="M28" s="33">
        <v>2</v>
      </c>
      <c r="N28" s="33">
        <f t="shared" si="36"/>
        <v>6</v>
      </c>
      <c r="O28" s="33">
        <v>4283.3417999999992</v>
      </c>
      <c r="P28" s="33">
        <f t="shared" si="37"/>
        <v>14000</v>
      </c>
      <c r="Q28" s="33">
        <f t="shared" si="38"/>
        <v>3500</v>
      </c>
      <c r="R28" s="33">
        <v>6</v>
      </c>
      <c r="S28" s="33">
        <f t="shared" si="39"/>
        <v>7.8000000000000007</v>
      </c>
      <c r="T28" s="33">
        <v>977.32870000000003</v>
      </c>
      <c r="U28" s="33">
        <f t="shared" si="40"/>
        <v>18000</v>
      </c>
      <c r="V28" s="33">
        <f t="shared" si="41"/>
        <v>4500</v>
      </c>
      <c r="W28" s="33">
        <v>2</v>
      </c>
      <c r="X28" s="33">
        <f t="shared" si="42"/>
        <v>8</v>
      </c>
      <c r="Y28" s="33">
        <v>1300</v>
      </c>
      <c r="Z28" s="33">
        <f t="shared" si="43"/>
        <v>18000</v>
      </c>
      <c r="AA28" s="33">
        <f t="shared" si="44"/>
        <v>4500</v>
      </c>
      <c r="AB28" s="33">
        <v>1</v>
      </c>
      <c r="AC28" s="33">
        <f t="shared" si="45"/>
        <v>6</v>
      </c>
      <c r="AD28" s="33">
        <v>236.11070000000001</v>
      </c>
      <c r="AE28" s="33">
        <f t="shared" si="46"/>
        <v>10000</v>
      </c>
      <c r="AF28" s="33">
        <f t="shared" si="47"/>
        <v>2500</v>
      </c>
      <c r="AG28" s="33">
        <v>1</v>
      </c>
      <c r="AH28" s="33">
        <f t="shared" si="48"/>
        <v>6</v>
      </c>
      <c r="AI28" s="34">
        <v>10780.571233333334</v>
      </c>
      <c r="AJ28" s="33">
        <f t="shared" si="49"/>
        <v>18000</v>
      </c>
      <c r="AK28" s="33">
        <f t="shared" si="50"/>
        <v>4500</v>
      </c>
      <c r="AL28" s="33">
        <v>3</v>
      </c>
      <c r="AM28" s="33">
        <f t="shared" si="51"/>
        <v>6</v>
      </c>
      <c r="AN28" s="33">
        <v>0</v>
      </c>
      <c r="AO28" s="33">
        <f t="shared" si="52"/>
        <v>10000</v>
      </c>
      <c r="AP28" s="33">
        <f t="shared" si="53"/>
        <v>2500</v>
      </c>
      <c r="AQ28" s="33">
        <v>0</v>
      </c>
      <c r="AR28" s="33">
        <f t="shared" si="54"/>
        <v>6</v>
      </c>
      <c r="AS28" s="33">
        <f t="shared" si="55"/>
        <v>17878.281333333332</v>
      </c>
      <c r="AT28" s="33">
        <f t="shared" si="56"/>
        <v>108000</v>
      </c>
      <c r="AU28" s="33">
        <f t="shared" si="57"/>
        <v>27000</v>
      </c>
      <c r="AV28" s="33">
        <f t="shared" si="58"/>
        <v>15</v>
      </c>
      <c r="AW28" s="33">
        <f t="shared" si="59"/>
        <v>3.75</v>
      </c>
      <c r="AX28" s="33">
        <f t="shared" si="60"/>
        <v>51.8</v>
      </c>
      <c r="AY28" s="33">
        <f t="shared" si="61"/>
        <v>12.95</v>
      </c>
    </row>
    <row r="29" spans="1:51" x14ac:dyDescent="0.25">
      <c r="A29" s="31" t="s">
        <v>61</v>
      </c>
      <c r="B29" s="32" t="s">
        <v>69</v>
      </c>
      <c r="C29" s="32" t="s">
        <v>93</v>
      </c>
      <c r="D29" s="33" t="s">
        <v>69</v>
      </c>
      <c r="E29" s="33"/>
      <c r="F29" s="33">
        <f t="shared" si="31"/>
        <v>10000</v>
      </c>
      <c r="G29" s="33">
        <f t="shared" si="32"/>
        <v>2500</v>
      </c>
      <c r="H29" s="33"/>
      <c r="I29" s="33">
        <f t="shared" si="33"/>
        <v>6</v>
      </c>
      <c r="J29" s="33"/>
      <c r="K29" s="33">
        <f t="shared" si="34"/>
        <v>10000</v>
      </c>
      <c r="L29" s="33">
        <f t="shared" si="35"/>
        <v>2500</v>
      </c>
      <c r="M29" s="33"/>
      <c r="N29" s="33">
        <f t="shared" si="36"/>
        <v>6</v>
      </c>
      <c r="O29" s="33">
        <v>1543.1032</v>
      </c>
      <c r="P29" s="33">
        <f t="shared" si="37"/>
        <v>14000</v>
      </c>
      <c r="Q29" s="33">
        <f t="shared" si="38"/>
        <v>3500</v>
      </c>
      <c r="R29" s="33">
        <v>1</v>
      </c>
      <c r="S29" s="33">
        <f t="shared" si="39"/>
        <v>6</v>
      </c>
      <c r="T29" s="33">
        <v>16159.156399999998</v>
      </c>
      <c r="U29" s="33">
        <f t="shared" si="40"/>
        <v>18000</v>
      </c>
      <c r="V29" s="33">
        <f t="shared" si="41"/>
        <v>4500</v>
      </c>
      <c r="W29" s="33">
        <v>4</v>
      </c>
      <c r="X29" s="33">
        <f t="shared" si="42"/>
        <v>8</v>
      </c>
      <c r="Y29" s="33">
        <v>10607.384399999999</v>
      </c>
      <c r="Z29" s="33">
        <f t="shared" si="43"/>
        <v>18000</v>
      </c>
      <c r="AA29" s="33">
        <f t="shared" si="44"/>
        <v>4500</v>
      </c>
      <c r="AB29" s="33">
        <v>4</v>
      </c>
      <c r="AC29" s="33">
        <f t="shared" si="45"/>
        <v>6</v>
      </c>
      <c r="AD29" s="33"/>
      <c r="AE29" s="33">
        <f t="shared" si="46"/>
        <v>10000</v>
      </c>
      <c r="AF29" s="33">
        <f t="shared" si="47"/>
        <v>2500</v>
      </c>
      <c r="AG29" s="33"/>
      <c r="AH29" s="33">
        <f t="shared" si="48"/>
        <v>6</v>
      </c>
      <c r="AI29" s="34">
        <v>3667.593433333333</v>
      </c>
      <c r="AJ29" s="33">
        <f t="shared" si="49"/>
        <v>18000</v>
      </c>
      <c r="AK29" s="33">
        <f t="shared" si="50"/>
        <v>4500</v>
      </c>
      <c r="AL29" s="33">
        <v>1</v>
      </c>
      <c r="AM29" s="33">
        <f t="shared" si="51"/>
        <v>6</v>
      </c>
      <c r="AN29" s="33">
        <v>0</v>
      </c>
      <c r="AO29" s="33">
        <f t="shared" si="52"/>
        <v>10000</v>
      </c>
      <c r="AP29" s="33">
        <f t="shared" si="53"/>
        <v>2500</v>
      </c>
      <c r="AQ29" s="33">
        <v>0</v>
      </c>
      <c r="AR29" s="33">
        <f t="shared" si="54"/>
        <v>6</v>
      </c>
      <c r="AS29" s="33">
        <f t="shared" si="55"/>
        <v>31977.237433333328</v>
      </c>
      <c r="AT29" s="33">
        <f t="shared" si="56"/>
        <v>108000</v>
      </c>
      <c r="AU29" s="33">
        <f t="shared" si="57"/>
        <v>27000</v>
      </c>
      <c r="AV29" s="33">
        <f t="shared" si="58"/>
        <v>10</v>
      </c>
      <c r="AW29" s="33">
        <f t="shared" si="59"/>
        <v>2.5</v>
      </c>
      <c r="AX29" s="33">
        <f t="shared" si="60"/>
        <v>50</v>
      </c>
      <c r="AY29" s="33">
        <f t="shared" si="61"/>
        <v>12.5</v>
      </c>
    </row>
    <row r="30" spans="1:51" x14ac:dyDescent="0.25">
      <c r="A30" s="31" t="s">
        <v>61</v>
      </c>
      <c r="B30" s="32" t="s">
        <v>69</v>
      </c>
      <c r="C30" s="32" t="s">
        <v>95</v>
      </c>
      <c r="D30" s="33" t="s">
        <v>69</v>
      </c>
      <c r="E30" s="33">
        <v>16792.578800000003</v>
      </c>
      <c r="F30" s="33">
        <f t="shared" si="31"/>
        <v>21830.352440000006</v>
      </c>
      <c r="G30" s="33">
        <f t="shared" si="32"/>
        <v>5457.5881100000015</v>
      </c>
      <c r="H30" s="33">
        <v>1</v>
      </c>
      <c r="I30" s="33">
        <f t="shared" si="33"/>
        <v>6</v>
      </c>
      <c r="J30" s="33"/>
      <c r="K30" s="33">
        <f t="shared" si="34"/>
        <v>10000</v>
      </c>
      <c r="L30" s="33">
        <f t="shared" si="35"/>
        <v>2500</v>
      </c>
      <c r="M30" s="33"/>
      <c r="N30" s="33">
        <f t="shared" si="36"/>
        <v>6</v>
      </c>
      <c r="O30" s="33">
        <v>21193.518900000003</v>
      </c>
      <c r="P30" s="33">
        <f t="shared" si="37"/>
        <v>27551.574570000004</v>
      </c>
      <c r="Q30" s="33">
        <f t="shared" si="38"/>
        <v>6887.8936425000011</v>
      </c>
      <c r="R30" s="33">
        <v>1</v>
      </c>
      <c r="S30" s="33">
        <f t="shared" si="39"/>
        <v>6</v>
      </c>
      <c r="T30" s="33">
        <v>27097.478199999994</v>
      </c>
      <c r="U30" s="33">
        <f t="shared" si="40"/>
        <v>35226.721659999996</v>
      </c>
      <c r="V30" s="33">
        <f t="shared" si="41"/>
        <v>8806.6804149999989</v>
      </c>
      <c r="W30" s="33">
        <v>4</v>
      </c>
      <c r="X30" s="33">
        <f t="shared" si="42"/>
        <v>8</v>
      </c>
      <c r="Y30" s="33">
        <v>20668.959500000004</v>
      </c>
      <c r="Z30" s="33">
        <f t="shared" si="43"/>
        <v>26869.647350000007</v>
      </c>
      <c r="AA30" s="33">
        <f t="shared" si="44"/>
        <v>6717.4118375000016</v>
      </c>
      <c r="AB30" s="33">
        <v>2</v>
      </c>
      <c r="AC30" s="33">
        <f t="shared" si="45"/>
        <v>6</v>
      </c>
      <c r="AD30" s="33">
        <v>36679.695099999997</v>
      </c>
      <c r="AE30" s="33">
        <f t="shared" si="46"/>
        <v>47683.603629999998</v>
      </c>
      <c r="AF30" s="33">
        <f t="shared" si="47"/>
        <v>11920.900907499999</v>
      </c>
      <c r="AG30" s="33">
        <v>1</v>
      </c>
      <c r="AH30" s="33">
        <f t="shared" si="48"/>
        <v>6</v>
      </c>
      <c r="AI30" s="34">
        <v>64826.174866666668</v>
      </c>
      <c r="AJ30" s="33">
        <f t="shared" si="49"/>
        <v>84274.027326666677</v>
      </c>
      <c r="AK30" s="33">
        <f t="shared" si="50"/>
        <v>21068.506831666669</v>
      </c>
      <c r="AL30" s="33">
        <v>2</v>
      </c>
      <c r="AM30" s="33">
        <f t="shared" si="51"/>
        <v>6</v>
      </c>
      <c r="AN30" s="33">
        <v>6197.2193000000007</v>
      </c>
      <c r="AO30" s="33">
        <f t="shared" si="52"/>
        <v>10000</v>
      </c>
      <c r="AP30" s="33">
        <f t="shared" si="53"/>
        <v>2500</v>
      </c>
      <c r="AQ30" s="33">
        <v>2</v>
      </c>
      <c r="AR30" s="33">
        <f t="shared" si="54"/>
        <v>6</v>
      </c>
      <c r="AS30" s="33">
        <f t="shared" si="55"/>
        <v>193455.62466666667</v>
      </c>
      <c r="AT30" s="33">
        <f t="shared" si="56"/>
        <v>263435.92697666667</v>
      </c>
      <c r="AU30" s="33">
        <f t="shared" si="57"/>
        <v>65858.981744166667</v>
      </c>
      <c r="AV30" s="33">
        <f t="shared" si="58"/>
        <v>13</v>
      </c>
      <c r="AW30" s="33">
        <f t="shared" si="59"/>
        <v>3.25</v>
      </c>
      <c r="AX30" s="33">
        <f t="shared" si="60"/>
        <v>50</v>
      </c>
      <c r="AY30" s="33">
        <f t="shared" si="61"/>
        <v>12.5</v>
      </c>
    </row>
    <row r="31" spans="1:51" x14ac:dyDescent="0.25">
      <c r="A31" s="31" t="s">
        <v>61</v>
      </c>
      <c r="B31" s="32" t="s">
        <v>69</v>
      </c>
      <c r="C31" s="32" t="s">
        <v>101</v>
      </c>
      <c r="D31" s="33" t="s">
        <v>69</v>
      </c>
      <c r="E31" s="33"/>
      <c r="F31" s="33">
        <f t="shared" si="31"/>
        <v>10000</v>
      </c>
      <c r="G31" s="33">
        <f t="shared" si="32"/>
        <v>2500</v>
      </c>
      <c r="H31" s="33"/>
      <c r="I31" s="33">
        <f t="shared" si="33"/>
        <v>6</v>
      </c>
      <c r="J31" s="33"/>
      <c r="K31" s="33">
        <f t="shared" si="34"/>
        <v>10000</v>
      </c>
      <c r="L31" s="33">
        <f t="shared" si="35"/>
        <v>2500</v>
      </c>
      <c r="M31" s="33"/>
      <c r="N31" s="33">
        <f t="shared" si="36"/>
        <v>6</v>
      </c>
      <c r="O31" s="33">
        <v>2056.9548</v>
      </c>
      <c r="P31" s="33">
        <f t="shared" si="37"/>
        <v>14000</v>
      </c>
      <c r="Q31" s="33">
        <f t="shared" si="38"/>
        <v>3500</v>
      </c>
      <c r="R31" s="33">
        <v>3</v>
      </c>
      <c r="S31" s="33">
        <f t="shared" si="39"/>
        <v>6</v>
      </c>
      <c r="T31" s="33">
        <v>25752.711700000025</v>
      </c>
      <c r="U31" s="33">
        <f t="shared" si="40"/>
        <v>33478.525210000036</v>
      </c>
      <c r="V31" s="33">
        <f t="shared" si="41"/>
        <v>8369.631302500009</v>
      </c>
      <c r="W31" s="33">
        <v>5</v>
      </c>
      <c r="X31" s="33">
        <f t="shared" si="42"/>
        <v>8</v>
      </c>
      <c r="Y31" s="33">
        <v>25995.395200000006</v>
      </c>
      <c r="Z31" s="33">
        <f t="shared" si="43"/>
        <v>33794.013760000009</v>
      </c>
      <c r="AA31" s="33">
        <f t="shared" si="44"/>
        <v>8448.5034400000022</v>
      </c>
      <c r="AB31" s="33">
        <v>7</v>
      </c>
      <c r="AC31" s="33">
        <f t="shared" si="45"/>
        <v>9.1</v>
      </c>
      <c r="AD31" s="33"/>
      <c r="AE31" s="33">
        <f t="shared" si="46"/>
        <v>10000</v>
      </c>
      <c r="AF31" s="33">
        <f t="shared" si="47"/>
        <v>2500</v>
      </c>
      <c r="AG31" s="33"/>
      <c r="AH31" s="33">
        <f t="shared" si="48"/>
        <v>6</v>
      </c>
      <c r="AI31" s="34">
        <v>0</v>
      </c>
      <c r="AJ31" s="33">
        <f t="shared" si="49"/>
        <v>18000</v>
      </c>
      <c r="AK31" s="33">
        <f t="shared" si="50"/>
        <v>4500</v>
      </c>
      <c r="AL31" s="33">
        <v>3</v>
      </c>
      <c r="AM31" s="33">
        <f t="shared" si="51"/>
        <v>6</v>
      </c>
      <c r="AN31" s="33">
        <v>159.25979999999998</v>
      </c>
      <c r="AO31" s="33">
        <f t="shared" si="52"/>
        <v>10000</v>
      </c>
      <c r="AP31" s="33">
        <f t="shared" si="53"/>
        <v>2500</v>
      </c>
      <c r="AQ31" s="33">
        <v>1</v>
      </c>
      <c r="AR31" s="33">
        <f t="shared" si="54"/>
        <v>6</v>
      </c>
      <c r="AS31" s="33">
        <f t="shared" si="55"/>
        <v>53964.321500000035</v>
      </c>
      <c r="AT31" s="33">
        <f t="shared" si="56"/>
        <v>139272.53897000005</v>
      </c>
      <c r="AU31" s="33">
        <f t="shared" si="57"/>
        <v>34818.134742500013</v>
      </c>
      <c r="AV31" s="33">
        <f t="shared" si="58"/>
        <v>19</v>
      </c>
      <c r="AW31" s="33">
        <f t="shared" si="59"/>
        <v>4.75</v>
      </c>
      <c r="AX31" s="33">
        <f t="shared" si="60"/>
        <v>53.1</v>
      </c>
      <c r="AY31" s="33">
        <f t="shared" si="61"/>
        <v>13.275</v>
      </c>
    </row>
    <row r="32" spans="1:51" x14ac:dyDescent="0.25">
      <c r="A32" s="31" t="s">
        <v>61</v>
      </c>
      <c r="B32" s="32" t="s">
        <v>69</v>
      </c>
      <c r="C32" s="32" t="s">
        <v>103</v>
      </c>
      <c r="D32" s="33" t="s">
        <v>69</v>
      </c>
      <c r="E32" s="33">
        <v>792.5924</v>
      </c>
      <c r="F32" s="33">
        <f t="shared" si="31"/>
        <v>10000</v>
      </c>
      <c r="G32" s="33">
        <f t="shared" si="32"/>
        <v>2500</v>
      </c>
      <c r="H32" s="33">
        <v>1</v>
      </c>
      <c r="I32" s="33">
        <f t="shared" si="33"/>
        <v>6</v>
      </c>
      <c r="J32" s="33"/>
      <c r="K32" s="33">
        <f t="shared" si="34"/>
        <v>10000</v>
      </c>
      <c r="L32" s="33">
        <f t="shared" si="35"/>
        <v>2500</v>
      </c>
      <c r="M32" s="33"/>
      <c r="N32" s="33">
        <f t="shared" si="36"/>
        <v>6</v>
      </c>
      <c r="O32" s="33">
        <v>13080.478900000002</v>
      </c>
      <c r="P32" s="33">
        <f t="shared" si="37"/>
        <v>14000</v>
      </c>
      <c r="Q32" s="33">
        <f t="shared" si="38"/>
        <v>3500</v>
      </c>
      <c r="R32" s="33">
        <v>2</v>
      </c>
      <c r="S32" s="33">
        <f t="shared" si="39"/>
        <v>6</v>
      </c>
      <c r="T32" s="33">
        <v>17543.0916</v>
      </c>
      <c r="U32" s="33">
        <f t="shared" si="40"/>
        <v>18000</v>
      </c>
      <c r="V32" s="33">
        <f t="shared" si="41"/>
        <v>4500</v>
      </c>
      <c r="W32" s="33">
        <v>5</v>
      </c>
      <c r="X32" s="33">
        <f t="shared" si="42"/>
        <v>8</v>
      </c>
      <c r="Y32" s="33">
        <v>26656.318399999996</v>
      </c>
      <c r="Z32" s="33">
        <f t="shared" si="43"/>
        <v>34653.213919999995</v>
      </c>
      <c r="AA32" s="33">
        <f t="shared" si="44"/>
        <v>8663.3034799999987</v>
      </c>
      <c r="AB32" s="33">
        <v>5</v>
      </c>
      <c r="AC32" s="33">
        <f t="shared" si="45"/>
        <v>6</v>
      </c>
      <c r="AD32" s="33">
        <v>7322.2251000000006</v>
      </c>
      <c r="AE32" s="33">
        <f t="shared" si="46"/>
        <v>10000</v>
      </c>
      <c r="AF32" s="33">
        <f t="shared" si="47"/>
        <v>2500</v>
      </c>
      <c r="AG32" s="33">
        <v>2</v>
      </c>
      <c r="AH32" s="33">
        <f t="shared" si="48"/>
        <v>6</v>
      </c>
      <c r="AI32" s="34">
        <v>0</v>
      </c>
      <c r="AJ32" s="33">
        <f t="shared" si="49"/>
        <v>18000</v>
      </c>
      <c r="AK32" s="33">
        <f t="shared" si="50"/>
        <v>4500</v>
      </c>
      <c r="AL32" s="33">
        <v>4</v>
      </c>
      <c r="AM32" s="33">
        <f t="shared" si="51"/>
        <v>6</v>
      </c>
      <c r="AN32" s="33">
        <v>0</v>
      </c>
      <c r="AO32" s="33">
        <f t="shared" si="52"/>
        <v>10000</v>
      </c>
      <c r="AP32" s="33">
        <f t="shared" si="53"/>
        <v>2500</v>
      </c>
      <c r="AQ32" s="33">
        <v>0</v>
      </c>
      <c r="AR32" s="33">
        <f t="shared" si="54"/>
        <v>6</v>
      </c>
      <c r="AS32" s="33">
        <f t="shared" si="55"/>
        <v>65394.706400000003</v>
      </c>
      <c r="AT32" s="33">
        <f t="shared" si="56"/>
        <v>124653.21391999999</v>
      </c>
      <c r="AU32" s="33">
        <f t="shared" si="57"/>
        <v>31163.303479999999</v>
      </c>
      <c r="AV32" s="33">
        <f t="shared" si="58"/>
        <v>19</v>
      </c>
      <c r="AW32" s="33">
        <f t="shared" si="59"/>
        <v>4.75</v>
      </c>
      <c r="AX32" s="33">
        <f t="shared" si="60"/>
        <v>50</v>
      </c>
      <c r="AY32" s="33">
        <f t="shared" si="61"/>
        <v>12.5</v>
      </c>
    </row>
    <row r="33" spans="1:51" x14ac:dyDescent="0.25">
      <c r="A33" s="31" t="s">
        <v>61</v>
      </c>
      <c r="B33" s="32" t="s">
        <v>69</v>
      </c>
      <c r="C33" s="32" t="s">
        <v>113</v>
      </c>
      <c r="D33" s="33" t="s">
        <v>69</v>
      </c>
      <c r="E33" s="33">
        <v>375.92309999999998</v>
      </c>
      <c r="F33" s="33">
        <f t="shared" si="31"/>
        <v>10000</v>
      </c>
      <c r="G33" s="33">
        <f t="shared" si="32"/>
        <v>2500</v>
      </c>
      <c r="H33" s="33">
        <v>1</v>
      </c>
      <c r="I33" s="33">
        <f t="shared" si="33"/>
        <v>6</v>
      </c>
      <c r="J33" s="33">
        <v>1855.556</v>
      </c>
      <c r="K33" s="33">
        <f t="shared" si="34"/>
        <v>10000</v>
      </c>
      <c r="L33" s="33">
        <f t="shared" si="35"/>
        <v>2500</v>
      </c>
      <c r="M33" s="33">
        <v>1</v>
      </c>
      <c r="N33" s="33">
        <f t="shared" si="36"/>
        <v>6</v>
      </c>
      <c r="O33" s="33">
        <v>3605.6357000000003</v>
      </c>
      <c r="P33" s="33">
        <f t="shared" si="37"/>
        <v>14000</v>
      </c>
      <c r="Q33" s="33">
        <f t="shared" si="38"/>
        <v>3500</v>
      </c>
      <c r="R33" s="33">
        <v>2</v>
      </c>
      <c r="S33" s="33">
        <f t="shared" si="39"/>
        <v>6</v>
      </c>
      <c r="T33" s="33">
        <v>22603.743000000002</v>
      </c>
      <c r="U33" s="33">
        <f t="shared" si="40"/>
        <v>29384.865900000004</v>
      </c>
      <c r="V33" s="33">
        <f t="shared" si="41"/>
        <v>7346.2164750000011</v>
      </c>
      <c r="W33" s="33">
        <v>9</v>
      </c>
      <c r="X33" s="33">
        <f t="shared" si="42"/>
        <v>11.700000000000001</v>
      </c>
      <c r="Y33" s="33">
        <v>33867.474800000004</v>
      </c>
      <c r="Z33" s="33">
        <f t="shared" si="43"/>
        <v>44027.717240000005</v>
      </c>
      <c r="AA33" s="33">
        <f t="shared" si="44"/>
        <v>11006.929310000001</v>
      </c>
      <c r="AB33" s="33">
        <v>7</v>
      </c>
      <c r="AC33" s="33">
        <f t="shared" si="45"/>
        <v>9.1</v>
      </c>
      <c r="AD33" s="33">
        <v>616.66409999999996</v>
      </c>
      <c r="AE33" s="33">
        <f t="shared" si="46"/>
        <v>10000</v>
      </c>
      <c r="AF33" s="33">
        <f t="shared" si="47"/>
        <v>2500</v>
      </c>
      <c r="AG33" s="33">
        <v>2</v>
      </c>
      <c r="AH33" s="33">
        <f t="shared" si="48"/>
        <v>6</v>
      </c>
      <c r="AI33" s="34">
        <v>0</v>
      </c>
      <c r="AJ33" s="33">
        <f t="shared" si="49"/>
        <v>18000</v>
      </c>
      <c r="AK33" s="33">
        <f t="shared" si="50"/>
        <v>4500</v>
      </c>
      <c r="AL33" s="33">
        <v>4</v>
      </c>
      <c r="AM33" s="33">
        <f t="shared" si="51"/>
        <v>6</v>
      </c>
      <c r="AN33" s="33">
        <v>0</v>
      </c>
      <c r="AO33" s="33">
        <f t="shared" si="52"/>
        <v>10000</v>
      </c>
      <c r="AP33" s="33">
        <f t="shared" si="53"/>
        <v>2500</v>
      </c>
      <c r="AQ33" s="33">
        <v>0</v>
      </c>
      <c r="AR33" s="33">
        <f t="shared" si="54"/>
        <v>6</v>
      </c>
      <c r="AS33" s="33">
        <f t="shared" si="55"/>
        <v>62924.996700000011</v>
      </c>
      <c r="AT33" s="33">
        <f t="shared" si="56"/>
        <v>145412.58314</v>
      </c>
      <c r="AU33" s="33">
        <f t="shared" si="57"/>
        <v>36353.145785000001</v>
      </c>
      <c r="AV33" s="33">
        <f t="shared" si="58"/>
        <v>26</v>
      </c>
      <c r="AW33" s="33">
        <f t="shared" si="59"/>
        <v>6.5</v>
      </c>
      <c r="AX33" s="33">
        <f t="shared" si="60"/>
        <v>56.800000000000004</v>
      </c>
      <c r="AY33" s="33">
        <f t="shared" si="61"/>
        <v>14.200000000000001</v>
      </c>
    </row>
    <row r="34" spans="1:51" x14ac:dyDescent="0.25">
      <c r="A34" s="31" t="s">
        <v>61</v>
      </c>
      <c r="B34" s="32" t="s">
        <v>69</v>
      </c>
      <c r="C34" s="32" t="s">
        <v>114</v>
      </c>
      <c r="D34" s="33" t="s">
        <v>69</v>
      </c>
      <c r="E34" s="33">
        <v>792.5924</v>
      </c>
      <c r="F34" s="33">
        <f t="shared" si="31"/>
        <v>10000</v>
      </c>
      <c r="G34" s="33">
        <f t="shared" si="32"/>
        <v>2500</v>
      </c>
      <c r="H34" s="33">
        <v>1</v>
      </c>
      <c r="I34" s="33">
        <f t="shared" si="33"/>
        <v>6</v>
      </c>
      <c r="J34" s="33"/>
      <c r="K34" s="33">
        <f t="shared" si="34"/>
        <v>10000</v>
      </c>
      <c r="L34" s="33">
        <f t="shared" si="35"/>
        <v>2500</v>
      </c>
      <c r="M34" s="33"/>
      <c r="N34" s="33">
        <f t="shared" si="36"/>
        <v>6</v>
      </c>
      <c r="O34" s="33">
        <v>3103.43</v>
      </c>
      <c r="P34" s="33">
        <f t="shared" si="37"/>
        <v>14000</v>
      </c>
      <c r="Q34" s="33">
        <f t="shared" si="38"/>
        <v>3500</v>
      </c>
      <c r="R34" s="33">
        <v>1</v>
      </c>
      <c r="S34" s="33">
        <f t="shared" si="39"/>
        <v>6</v>
      </c>
      <c r="T34" s="33">
        <v>7601.4861000000001</v>
      </c>
      <c r="U34" s="33">
        <f t="shared" si="40"/>
        <v>18000</v>
      </c>
      <c r="V34" s="33">
        <f t="shared" si="41"/>
        <v>4500</v>
      </c>
      <c r="W34" s="33">
        <v>5</v>
      </c>
      <c r="X34" s="33">
        <f t="shared" si="42"/>
        <v>8</v>
      </c>
      <c r="Y34" s="33">
        <v>6328.6777000000002</v>
      </c>
      <c r="Z34" s="33">
        <f t="shared" si="43"/>
        <v>18000</v>
      </c>
      <c r="AA34" s="33">
        <f t="shared" si="44"/>
        <v>4500</v>
      </c>
      <c r="AB34" s="33">
        <v>3</v>
      </c>
      <c r="AC34" s="33">
        <f t="shared" si="45"/>
        <v>6</v>
      </c>
      <c r="AD34" s="33">
        <v>2222.223</v>
      </c>
      <c r="AE34" s="33">
        <f t="shared" si="46"/>
        <v>10000</v>
      </c>
      <c r="AF34" s="33">
        <f t="shared" si="47"/>
        <v>2500</v>
      </c>
      <c r="AG34" s="33">
        <v>1</v>
      </c>
      <c r="AH34" s="33">
        <f t="shared" si="48"/>
        <v>6</v>
      </c>
      <c r="AI34" s="34">
        <v>0</v>
      </c>
      <c r="AJ34" s="33">
        <f t="shared" si="49"/>
        <v>18000</v>
      </c>
      <c r="AK34" s="33">
        <f t="shared" si="50"/>
        <v>4500</v>
      </c>
      <c r="AL34" s="33">
        <v>2</v>
      </c>
      <c r="AM34" s="33">
        <f t="shared" si="51"/>
        <v>6</v>
      </c>
      <c r="AN34" s="33">
        <v>1011.1124</v>
      </c>
      <c r="AO34" s="33">
        <f t="shared" si="52"/>
        <v>10000</v>
      </c>
      <c r="AP34" s="33">
        <f t="shared" si="53"/>
        <v>2500</v>
      </c>
      <c r="AQ34" s="33">
        <v>1</v>
      </c>
      <c r="AR34" s="33">
        <f t="shared" si="54"/>
        <v>6</v>
      </c>
      <c r="AS34" s="33">
        <f t="shared" si="55"/>
        <v>21059.5216</v>
      </c>
      <c r="AT34" s="33">
        <f t="shared" si="56"/>
        <v>108000</v>
      </c>
      <c r="AU34" s="33">
        <f t="shared" si="57"/>
        <v>27000</v>
      </c>
      <c r="AV34" s="33">
        <f t="shared" si="58"/>
        <v>14</v>
      </c>
      <c r="AW34" s="33">
        <f t="shared" si="59"/>
        <v>3.5</v>
      </c>
      <c r="AX34" s="33">
        <f t="shared" si="60"/>
        <v>50</v>
      </c>
      <c r="AY34" s="33">
        <f t="shared" si="61"/>
        <v>12.5</v>
      </c>
    </row>
    <row r="35" spans="1:51" x14ac:dyDescent="0.25">
      <c r="A35" s="31" t="s">
        <v>61</v>
      </c>
      <c r="B35" s="32" t="s">
        <v>69</v>
      </c>
      <c r="C35" s="32" t="s">
        <v>119</v>
      </c>
      <c r="D35" s="33" t="s">
        <v>69</v>
      </c>
      <c r="E35" s="33">
        <v>1349.0741</v>
      </c>
      <c r="F35" s="33">
        <f t="shared" si="31"/>
        <v>10000</v>
      </c>
      <c r="G35" s="33">
        <f t="shared" si="32"/>
        <v>2500</v>
      </c>
      <c r="H35" s="33">
        <v>1</v>
      </c>
      <c r="I35" s="33">
        <f t="shared" si="33"/>
        <v>6</v>
      </c>
      <c r="J35" s="33"/>
      <c r="K35" s="33">
        <f t="shared" si="34"/>
        <v>10000</v>
      </c>
      <c r="L35" s="33">
        <f t="shared" si="35"/>
        <v>2500</v>
      </c>
      <c r="M35" s="33"/>
      <c r="N35" s="33">
        <f t="shared" si="36"/>
        <v>6</v>
      </c>
      <c r="O35" s="33">
        <v>15377.092999999999</v>
      </c>
      <c r="P35" s="33">
        <f t="shared" si="37"/>
        <v>19990.2209</v>
      </c>
      <c r="Q35" s="33">
        <f t="shared" si="38"/>
        <v>4997.5552250000001</v>
      </c>
      <c r="R35" s="33">
        <v>2</v>
      </c>
      <c r="S35" s="33">
        <f t="shared" si="39"/>
        <v>6</v>
      </c>
      <c r="T35" s="33">
        <v>27490.140199999991</v>
      </c>
      <c r="U35" s="33">
        <f t="shared" si="40"/>
        <v>35737.182259999987</v>
      </c>
      <c r="V35" s="33">
        <f t="shared" si="41"/>
        <v>8934.2955649999967</v>
      </c>
      <c r="W35" s="33">
        <v>5</v>
      </c>
      <c r="X35" s="33">
        <f t="shared" si="42"/>
        <v>8</v>
      </c>
      <c r="Y35" s="33">
        <v>49558.363299999997</v>
      </c>
      <c r="Z35" s="33">
        <f t="shared" si="43"/>
        <v>64425.872289999999</v>
      </c>
      <c r="AA35" s="33">
        <f t="shared" si="44"/>
        <v>16106.4680725</v>
      </c>
      <c r="AB35" s="33">
        <v>8</v>
      </c>
      <c r="AC35" s="33">
        <f t="shared" si="45"/>
        <v>10.4</v>
      </c>
      <c r="AD35" s="33">
        <v>1411.1127000000001</v>
      </c>
      <c r="AE35" s="33">
        <f t="shared" si="46"/>
        <v>10000</v>
      </c>
      <c r="AF35" s="33">
        <f t="shared" si="47"/>
        <v>2500</v>
      </c>
      <c r="AG35" s="33">
        <v>1</v>
      </c>
      <c r="AH35" s="33">
        <f t="shared" si="48"/>
        <v>6</v>
      </c>
      <c r="AI35" s="34">
        <v>0</v>
      </c>
      <c r="AJ35" s="33">
        <f t="shared" si="49"/>
        <v>18000</v>
      </c>
      <c r="AK35" s="33">
        <f t="shared" si="50"/>
        <v>4500</v>
      </c>
      <c r="AL35" s="33">
        <v>5</v>
      </c>
      <c r="AM35" s="33">
        <f t="shared" si="51"/>
        <v>6</v>
      </c>
      <c r="AN35" s="33">
        <v>612.96299999999997</v>
      </c>
      <c r="AO35" s="33">
        <f t="shared" si="52"/>
        <v>10000</v>
      </c>
      <c r="AP35" s="33">
        <f t="shared" si="53"/>
        <v>2500</v>
      </c>
      <c r="AQ35" s="33">
        <v>1</v>
      </c>
      <c r="AR35" s="33">
        <f t="shared" si="54"/>
        <v>6</v>
      </c>
      <c r="AS35" s="33">
        <f t="shared" si="55"/>
        <v>95798.746299999984</v>
      </c>
      <c r="AT35" s="33">
        <f t="shared" si="56"/>
        <v>178153.27544999999</v>
      </c>
      <c r="AU35" s="33">
        <f t="shared" si="57"/>
        <v>44538.318862499997</v>
      </c>
      <c r="AV35" s="33">
        <f t="shared" si="58"/>
        <v>23</v>
      </c>
      <c r="AW35" s="33">
        <f t="shared" si="59"/>
        <v>5.75</v>
      </c>
      <c r="AX35" s="33">
        <f t="shared" si="60"/>
        <v>54.4</v>
      </c>
      <c r="AY35" s="33">
        <f t="shared" si="61"/>
        <v>13.6</v>
      </c>
    </row>
    <row r="36" spans="1:51" x14ac:dyDescent="0.25">
      <c r="A36" s="31" t="s">
        <v>61</v>
      </c>
      <c r="B36" s="32" t="s">
        <v>64</v>
      </c>
      <c r="C36" s="32" t="s">
        <v>65</v>
      </c>
      <c r="D36" s="33" t="s">
        <v>64</v>
      </c>
      <c r="E36" s="33">
        <v>4762.0375999999997</v>
      </c>
      <c r="F36" s="33">
        <f t="shared" si="31"/>
        <v>10000</v>
      </c>
      <c r="G36" s="33">
        <f t="shared" si="32"/>
        <v>2500</v>
      </c>
      <c r="H36" s="33">
        <v>1</v>
      </c>
      <c r="I36" s="33">
        <f t="shared" si="33"/>
        <v>6</v>
      </c>
      <c r="J36" s="33">
        <v>8314.6434000000008</v>
      </c>
      <c r="K36" s="33">
        <f t="shared" si="34"/>
        <v>10000</v>
      </c>
      <c r="L36" s="33">
        <f t="shared" si="35"/>
        <v>2500</v>
      </c>
      <c r="M36" s="33">
        <v>1</v>
      </c>
      <c r="N36" s="33">
        <f t="shared" si="36"/>
        <v>6</v>
      </c>
      <c r="O36" s="33">
        <v>11200.1901</v>
      </c>
      <c r="P36" s="33">
        <f t="shared" si="37"/>
        <v>14000</v>
      </c>
      <c r="Q36" s="33">
        <f t="shared" si="38"/>
        <v>3500</v>
      </c>
      <c r="R36" s="33">
        <v>5</v>
      </c>
      <c r="S36" s="33">
        <f t="shared" si="39"/>
        <v>6</v>
      </c>
      <c r="T36" s="33">
        <v>13988.1973</v>
      </c>
      <c r="U36" s="33">
        <f t="shared" si="40"/>
        <v>18000</v>
      </c>
      <c r="V36" s="33">
        <f t="shared" si="41"/>
        <v>4500</v>
      </c>
      <c r="W36" s="33">
        <v>6</v>
      </c>
      <c r="X36" s="33">
        <f t="shared" si="42"/>
        <v>8</v>
      </c>
      <c r="Y36" s="33">
        <v>4760.1780000000008</v>
      </c>
      <c r="Z36" s="33">
        <f t="shared" si="43"/>
        <v>18000</v>
      </c>
      <c r="AA36" s="33">
        <f t="shared" si="44"/>
        <v>4500</v>
      </c>
      <c r="AB36" s="33">
        <v>3</v>
      </c>
      <c r="AC36" s="33">
        <f t="shared" si="45"/>
        <v>6</v>
      </c>
      <c r="AD36" s="33">
        <v>5129.6290000000008</v>
      </c>
      <c r="AE36" s="33">
        <f t="shared" si="46"/>
        <v>10000</v>
      </c>
      <c r="AF36" s="33">
        <f t="shared" si="47"/>
        <v>2500</v>
      </c>
      <c r="AG36" s="33">
        <v>1</v>
      </c>
      <c r="AH36" s="33">
        <f t="shared" si="48"/>
        <v>6</v>
      </c>
      <c r="AI36" s="34">
        <v>10151.8629</v>
      </c>
      <c r="AJ36" s="33">
        <f t="shared" si="49"/>
        <v>18000</v>
      </c>
      <c r="AK36" s="33">
        <f t="shared" si="50"/>
        <v>4500</v>
      </c>
      <c r="AL36" s="33">
        <v>3</v>
      </c>
      <c r="AM36" s="33">
        <f t="shared" si="51"/>
        <v>6</v>
      </c>
      <c r="AN36" s="33">
        <v>933.33640000000003</v>
      </c>
      <c r="AO36" s="33">
        <f t="shared" si="52"/>
        <v>10000</v>
      </c>
      <c r="AP36" s="33">
        <f t="shared" si="53"/>
        <v>2500</v>
      </c>
      <c r="AQ36" s="33">
        <v>1</v>
      </c>
      <c r="AR36" s="33">
        <f t="shared" si="54"/>
        <v>6</v>
      </c>
      <c r="AS36" s="33">
        <f t="shared" si="55"/>
        <v>59240.074700000005</v>
      </c>
      <c r="AT36" s="33">
        <f t="shared" si="56"/>
        <v>108000</v>
      </c>
      <c r="AU36" s="33">
        <f t="shared" si="57"/>
        <v>27000</v>
      </c>
      <c r="AV36" s="33">
        <f t="shared" si="58"/>
        <v>21</v>
      </c>
      <c r="AW36" s="33">
        <f t="shared" si="59"/>
        <v>5.25</v>
      </c>
      <c r="AX36" s="33">
        <f t="shared" si="60"/>
        <v>50</v>
      </c>
      <c r="AY36" s="33">
        <f t="shared" si="61"/>
        <v>12.5</v>
      </c>
    </row>
    <row r="37" spans="1:51" x14ac:dyDescent="0.25">
      <c r="A37" s="31" t="s">
        <v>61</v>
      </c>
      <c r="B37" s="32" t="s">
        <v>64</v>
      </c>
      <c r="C37" s="32" t="s">
        <v>68</v>
      </c>
      <c r="D37" s="33" t="s">
        <v>64</v>
      </c>
      <c r="E37" s="33">
        <v>18589.807999999997</v>
      </c>
      <c r="F37" s="33">
        <f t="shared" si="31"/>
        <v>24166.750399999997</v>
      </c>
      <c r="G37" s="33">
        <f t="shared" si="32"/>
        <v>6041.6875999999993</v>
      </c>
      <c r="H37" s="33">
        <v>3</v>
      </c>
      <c r="I37" s="33">
        <f t="shared" si="33"/>
        <v>6</v>
      </c>
      <c r="J37" s="33">
        <v>28386.2317</v>
      </c>
      <c r="K37" s="33">
        <f t="shared" si="34"/>
        <v>36902.101210000001</v>
      </c>
      <c r="L37" s="33">
        <f t="shared" si="35"/>
        <v>9225.5253025000002</v>
      </c>
      <c r="M37" s="33">
        <v>4</v>
      </c>
      <c r="N37" s="33">
        <f t="shared" si="36"/>
        <v>6</v>
      </c>
      <c r="O37" s="33">
        <v>73668.045400000003</v>
      </c>
      <c r="P37" s="33">
        <f t="shared" si="37"/>
        <v>95768.459020000009</v>
      </c>
      <c r="Q37" s="33">
        <f t="shared" si="38"/>
        <v>23942.114755000002</v>
      </c>
      <c r="R37" s="33">
        <v>7</v>
      </c>
      <c r="S37" s="33">
        <f t="shared" si="39"/>
        <v>9.1</v>
      </c>
      <c r="T37" s="33">
        <v>182391.73460000005</v>
      </c>
      <c r="U37" s="33">
        <f t="shared" si="40"/>
        <v>237109.25498000009</v>
      </c>
      <c r="V37" s="33">
        <f t="shared" si="41"/>
        <v>59277.313745000021</v>
      </c>
      <c r="W37" s="33">
        <v>13</v>
      </c>
      <c r="X37" s="33">
        <f t="shared" si="42"/>
        <v>16.900000000000002</v>
      </c>
      <c r="Y37" s="33">
        <v>30469.390900000002</v>
      </c>
      <c r="Z37" s="33">
        <f t="shared" si="43"/>
        <v>39610.208170000005</v>
      </c>
      <c r="AA37" s="33">
        <f t="shared" si="44"/>
        <v>9902.5520425000013</v>
      </c>
      <c r="AB37" s="33">
        <v>6</v>
      </c>
      <c r="AC37" s="33">
        <f t="shared" si="45"/>
        <v>7.8000000000000007</v>
      </c>
      <c r="AD37" s="33">
        <v>64351.007900000026</v>
      </c>
      <c r="AE37" s="33">
        <f t="shared" si="46"/>
        <v>83656.310270000031</v>
      </c>
      <c r="AF37" s="33">
        <f t="shared" si="47"/>
        <v>20914.077567500008</v>
      </c>
      <c r="AG37" s="33">
        <v>7</v>
      </c>
      <c r="AH37" s="33">
        <f t="shared" si="48"/>
        <v>9.1</v>
      </c>
      <c r="AI37" s="34">
        <v>60463.282399999996</v>
      </c>
      <c r="AJ37" s="33">
        <f t="shared" si="49"/>
        <v>78602.267120000004</v>
      </c>
      <c r="AK37" s="33">
        <f t="shared" si="50"/>
        <v>19650.566780000001</v>
      </c>
      <c r="AL37" s="33">
        <v>8</v>
      </c>
      <c r="AM37" s="33">
        <f t="shared" si="51"/>
        <v>10.4</v>
      </c>
      <c r="AN37" s="33">
        <v>7598.1301999999996</v>
      </c>
      <c r="AO37" s="33">
        <f t="shared" si="52"/>
        <v>10000</v>
      </c>
      <c r="AP37" s="33">
        <f t="shared" si="53"/>
        <v>2500</v>
      </c>
      <c r="AQ37" s="33">
        <v>3</v>
      </c>
      <c r="AR37" s="33">
        <f t="shared" si="54"/>
        <v>6</v>
      </c>
      <c r="AS37" s="33">
        <f t="shared" si="55"/>
        <v>465917.63110000012</v>
      </c>
      <c r="AT37" s="33">
        <f t="shared" si="56"/>
        <v>605815.35117000015</v>
      </c>
      <c r="AU37" s="33">
        <f t="shared" si="57"/>
        <v>151453.83779250004</v>
      </c>
      <c r="AV37" s="33">
        <f t="shared" si="58"/>
        <v>51</v>
      </c>
      <c r="AW37" s="33">
        <f t="shared" si="59"/>
        <v>12.75</v>
      </c>
      <c r="AX37" s="33">
        <f t="shared" si="60"/>
        <v>71.3</v>
      </c>
      <c r="AY37" s="33">
        <f t="shared" si="61"/>
        <v>17.824999999999999</v>
      </c>
    </row>
    <row r="38" spans="1:51" x14ac:dyDescent="0.25">
      <c r="A38" s="31" t="s">
        <v>61</v>
      </c>
      <c r="B38" s="32" t="s">
        <v>64</v>
      </c>
      <c r="C38" s="32" t="s">
        <v>72</v>
      </c>
      <c r="D38" s="33" t="s">
        <v>64</v>
      </c>
      <c r="E38" s="33">
        <v>6534.2390999999998</v>
      </c>
      <c r="F38" s="33">
        <f t="shared" si="31"/>
        <v>10000</v>
      </c>
      <c r="G38" s="33">
        <f t="shared" si="32"/>
        <v>2500</v>
      </c>
      <c r="H38" s="33">
        <v>6</v>
      </c>
      <c r="I38" s="33">
        <f t="shared" si="33"/>
        <v>7.8000000000000007</v>
      </c>
      <c r="J38" s="33">
        <v>3212.0429000000004</v>
      </c>
      <c r="K38" s="33">
        <f t="shared" si="34"/>
        <v>10000</v>
      </c>
      <c r="L38" s="33">
        <f t="shared" si="35"/>
        <v>2500</v>
      </c>
      <c r="M38" s="33">
        <v>3</v>
      </c>
      <c r="N38" s="33">
        <f t="shared" si="36"/>
        <v>6</v>
      </c>
      <c r="O38" s="33">
        <v>10466.001699999999</v>
      </c>
      <c r="P38" s="33">
        <f t="shared" si="37"/>
        <v>14000</v>
      </c>
      <c r="Q38" s="33">
        <f t="shared" si="38"/>
        <v>3500</v>
      </c>
      <c r="R38" s="33">
        <v>11</v>
      </c>
      <c r="S38" s="33">
        <f t="shared" si="39"/>
        <v>14.3</v>
      </c>
      <c r="T38" s="33">
        <v>26791.904499999997</v>
      </c>
      <c r="U38" s="33">
        <f t="shared" si="40"/>
        <v>34829.475849999995</v>
      </c>
      <c r="V38" s="33">
        <f t="shared" si="41"/>
        <v>8707.3689624999988</v>
      </c>
      <c r="W38" s="33">
        <v>17</v>
      </c>
      <c r="X38" s="33">
        <f t="shared" si="42"/>
        <v>22.1</v>
      </c>
      <c r="Y38" s="33">
        <v>31397.636000000002</v>
      </c>
      <c r="Z38" s="33">
        <f t="shared" si="43"/>
        <v>40816.926800000001</v>
      </c>
      <c r="AA38" s="33">
        <f t="shared" si="44"/>
        <v>10204.2317</v>
      </c>
      <c r="AB38" s="33">
        <v>12</v>
      </c>
      <c r="AC38" s="33">
        <f t="shared" si="45"/>
        <v>15.600000000000001</v>
      </c>
      <c r="AD38" s="33">
        <v>23728.714700000004</v>
      </c>
      <c r="AE38" s="33">
        <f t="shared" si="46"/>
        <v>30847.329110000006</v>
      </c>
      <c r="AF38" s="33">
        <f t="shared" si="47"/>
        <v>7711.8322775000015</v>
      </c>
      <c r="AG38" s="33">
        <v>12</v>
      </c>
      <c r="AH38" s="33">
        <f t="shared" si="48"/>
        <v>15.600000000000001</v>
      </c>
      <c r="AI38" s="34">
        <v>127399.80343333336</v>
      </c>
      <c r="AJ38" s="33">
        <f t="shared" si="49"/>
        <v>165619.74446333337</v>
      </c>
      <c r="AK38" s="33">
        <f t="shared" si="50"/>
        <v>41404.936115833341</v>
      </c>
      <c r="AL38" s="33">
        <v>12</v>
      </c>
      <c r="AM38" s="33">
        <f t="shared" si="51"/>
        <v>15.600000000000001</v>
      </c>
      <c r="AN38" s="33">
        <v>7711.1121999999996</v>
      </c>
      <c r="AO38" s="33">
        <f t="shared" si="52"/>
        <v>10000</v>
      </c>
      <c r="AP38" s="33">
        <f t="shared" si="53"/>
        <v>2500</v>
      </c>
      <c r="AQ38" s="33">
        <v>6</v>
      </c>
      <c r="AR38" s="33">
        <f t="shared" si="54"/>
        <v>7.8000000000000007</v>
      </c>
      <c r="AS38" s="33">
        <f t="shared" si="55"/>
        <v>237241.4545333334</v>
      </c>
      <c r="AT38" s="33">
        <f t="shared" si="56"/>
        <v>316113.47622333339</v>
      </c>
      <c r="AU38" s="33">
        <f t="shared" si="57"/>
        <v>79028.369055833347</v>
      </c>
      <c r="AV38" s="33">
        <f t="shared" si="58"/>
        <v>79</v>
      </c>
      <c r="AW38" s="33">
        <f t="shared" si="59"/>
        <v>19.75</v>
      </c>
      <c r="AX38" s="33">
        <f t="shared" si="60"/>
        <v>104.8</v>
      </c>
      <c r="AY38" s="33">
        <f t="shared" si="61"/>
        <v>26.2</v>
      </c>
    </row>
    <row r="39" spans="1:51" x14ac:dyDescent="0.25">
      <c r="A39" s="31" t="s">
        <v>61</v>
      </c>
      <c r="B39" s="32" t="s">
        <v>64</v>
      </c>
      <c r="C39" s="32" t="s">
        <v>77</v>
      </c>
      <c r="D39" s="33" t="s">
        <v>64</v>
      </c>
      <c r="E39" s="33">
        <v>5398.1474999999991</v>
      </c>
      <c r="F39" s="33">
        <f t="shared" si="31"/>
        <v>10000</v>
      </c>
      <c r="G39" s="33">
        <f t="shared" si="32"/>
        <v>2500</v>
      </c>
      <c r="H39" s="33">
        <v>4</v>
      </c>
      <c r="I39" s="33">
        <f t="shared" si="33"/>
        <v>6</v>
      </c>
      <c r="J39" s="33">
        <v>4081.2408</v>
      </c>
      <c r="K39" s="33">
        <f t="shared" si="34"/>
        <v>10000</v>
      </c>
      <c r="L39" s="33">
        <f t="shared" si="35"/>
        <v>2500</v>
      </c>
      <c r="M39" s="33">
        <v>2</v>
      </c>
      <c r="N39" s="33">
        <f t="shared" si="36"/>
        <v>6</v>
      </c>
      <c r="O39" s="33">
        <v>6844.0754999999999</v>
      </c>
      <c r="P39" s="33">
        <f t="shared" si="37"/>
        <v>14000</v>
      </c>
      <c r="Q39" s="33">
        <f t="shared" si="38"/>
        <v>3500</v>
      </c>
      <c r="R39" s="33">
        <v>4</v>
      </c>
      <c r="S39" s="33">
        <f t="shared" si="39"/>
        <v>6</v>
      </c>
      <c r="T39" s="33">
        <v>22324.4107</v>
      </c>
      <c r="U39" s="33">
        <f t="shared" si="40"/>
        <v>29021.733910000003</v>
      </c>
      <c r="V39" s="33">
        <f t="shared" si="41"/>
        <v>7255.4334775000007</v>
      </c>
      <c r="W39" s="33">
        <v>14</v>
      </c>
      <c r="X39" s="33">
        <f t="shared" si="42"/>
        <v>18.2</v>
      </c>
      <c r="Y39" s="33">
        <v>9381.9369999999981</v>
      </c>
      <c r="Z39" s="33">
        <f t="shared" si="43"/>
        <v>18000</v>
      </c>
      <c r="AA39" s="33">
        <f t="shared" si="44"/>
        <v>4500</v>
      </c>
      <c r="AB39" s="33">
        <v>4</v>
      </c>
      <c r="AC39" s="33">
        <f t="shared" si="45"/>
        <v>6</v>
      </c>
      <c r="AD39" s="33">
        <v>22790.739700000006</v>
      </c>
      <c r="AE39" s="33">
        <f t="shared" si="46"/>
        <v>29627.961610000009</v>
      </c>
      <c r="AF39" s="33">
        <f t="shared" si="47"/>
        <v>7406.9904025000023</v>
      </c>
      <c r="AG39" s="33">
        <v>2</v>
      </c>
      <c r="AH39" s="33">
        <f t="shared" si="48"/>
        <v>6</v>
      </c>
      <c r="AI39" s="34">
        <v>88337.332800000018</v>
      </c>
      <c r="AJ39" s="33">
        <f t="shared" si="49"/>
        <v>114838.53264000003</v>
      </c>
      <c r="AK39" s="33">
        <f t="shared" si="50"/>
        <v>28709.633160000009</v>
      </c>
      <c r="AL39" s="33">
        <v>11</v>
      </c>
      <c r="AM39" s="33">
        <f t="shared" si="51"/>
        <v>14.3</v>
      </c>
      <c r="AN39" s="33">
        <v>503.70299999999997</v>
      </c>
      <c r="AO39" s="33">
        <f t="shared" si="52"/>
        <v>10000</v>
      </c>
      <c r="AP39" s="33">
        <f t="shared" si="53"/>
        <v>2500</v>
      </c>
      <c r="AQ39" s="33">
        <v>2</v>
      </c>
      <c r="AR39" s="33">
        <f t="shared" si="54"/>
        <v>6</v>
      </c>
      <c r="AS39" s="33">
        <f t="shared" si="55"/>
        <v>159661.58700000003</v>
      </c>
      <c r="AT39" s="33">
        <f t="shared" si="56"/>
        <v>235488.22816000006</v>
      </c>
      <c r="AU39" s="33">
        <f t="shared" si="57"/>
        <v>58872.057040000014</v>
      </c>
      <c r="AV39" s="33">
        <f t="shared" si="58"/>
        <v>43</v>
      </c>
      <c r="AW39" s="33">
        <f t="shared" si="59"/>
        <v>10.75</v>
      </c>
      <c r="AX39" s="33">
        <f t="shared" si="60"/>
        <v>68.5</v>
      </c>
      <c r="AY39" s="33">
        <f t="shared" si="61"/>
        <v>17.125</v>
      </c>
    </row>
    <row r="40" spans="1:51" x14ac:dyDescent="0.25">
      <c r="A40" s="31" t="s">
        <v>61</v>
      </c>
      <c r="B40" s="32" t="s">
        <v>64</v>
      </c>
      <c r="C40" s="32" t="s">
        <v>81</v>
      </c>
      <c r="D40" s="33" t="s">
        <v>64</v>
      </c>
      <c r="E40" s="33">
        <v>14459.2345</v>
      </c>
      <c r="F40" s="33">
        <f t="shared" si="31"/>
        <v>18797.004850000001</v>
      </c>
      <c r="G40" s="33">
        <f t="shared" si="32"/>
        <v>4699.2512125000003</v>
      </c>
      <c r="H40" s="33">
        <v>7</v>
      </c>
      <c r="I40" s="33">
        <f t="shared" si="33"/>
        <v>9.1</v>
      </c>
      <c r="J40" s="33">
        <v>4034.1273000000001</v>
      </c>
      <c r="K40" s="33">
        <f t="shared" si="34"/>
        <v>10000</v>
      </c>
      <c r="L40" s="33">
        <f t="shared" si="35"/>
        <v>2500</v>
      </c>
      <c r="M40" s="33">
        <v>4</v>
      </c>
      <c r="N40" s="33">
        <f t="shared" si="36"/>
        <v>6</v>
      </c>
      <c r="O40" s="33">
        <v>11967.988399999995</v>
      </c>
      <c r="P40" s="33">
        <f t="shared" si="37"/>
        <v>14000</v>
      </c>
      <c r="Q40" s="33">
        <f t="shared" si="38"/>
        <v>3500</v>
      </c>
      <c r="R40" s="33">
        <v>13</v>
      </c>
      <c r="S40" s="33">
        <f t="shared" si="39"/>
        <v>16.900000000000002</v>
      </c>
      <c r="T40" s="33">
        <v>48866.267200000009</v>
      </c>
      <c r="U40" s="33">
        <f t="shared" si="40"/>
        <v>63526.147360000017</v>
      </c>
      <c r="V40" s="33">
        <f t="shared" si="41"/>
        <v>15881.536840000004</v>
      </c>
      <c r="W40" s="33">
        <v>20</v>
      </c>
      <c r="X40" s="33">
        <f t="shared" si="42"/>
        <v>26</v>
      </c>
      <c r="Y40" s="33">
        <v>38771.704700000017</v>
      </c>
      <c r="Z40" s="33">
        <f t="shared" si="43"/>
        <v>50403.216110000023</v>
      </c>
      <c r="AA40" s="33">
        <f t="shared" si="44"/>
        <v>12600.804027500006</v>
      </c>
      <c r="AB40" s="33">
        <v>18</v>
      </c>
      <c r="AC40" s="33">
        <f t="shared" si="45"/>
        <v>23.400000000000002</v>
      </c>
      <c r="AD40" s="33">
        <v>12757.409900000001</v>
      </c>
      <c r="AE40" s="33">
        <f t="shared" si="46"/>
        <v>16584.632870000001</v>
      </c>
      <c r="AF40" s="33">
        <f t="shared" si="47"/>
        <v>4146.1582175000003</v>
      </c>
      <c r="AG40" s="33">
        <v>11</v>
      </c>
      <c r="AH40" s="33">
        <f t="shared" si="48"/>
        <v>14.3</v>
      </c>
      <c r="AI40" s="34">
        <v>110311.4794</v>
      </c>
      <c r="AJ40" s="33">
        <f t="shared" si="49"/>
        <v>143404.92322</v>
      </c>
      <c r="AK40" s="33">
        <f t="shared" si="50"/>
        <v>35851.230804999999</v>
      </c>
      <c r="AL40" s="33">
        <v>19</v>
      </c>
      <c r="AM40" s="33">
        <f t="shared" si="51"/>
        <v>24.7</v>
      </c>
      <c r="AN40" s="33">
        <v>11676.852599999998</v>
      </c>
      <c r="AO40" s="33">
        <f t="shared" si="52"/>
        <v>15179.908379999999</v>
      </c>
      <c r="AP40" s="33">
        <f t="shared" si="53"/>
        <v>3794.9770949999997</v>
      </c>
      <c r="AQ40" s="33">
        <v>11</v>
      </c>
      <c r="AR40" s="33">
        <f t="shared" si="54"/>
        <v>14.3</v>
      </c>
      <c r="AS40" s="33">
        <f t="shared" si="55"/>
        <v>252845.06400000001</v>
      </c>
      <c r="AT40" s="33">
        <f t="shared" si="56"/>
        <v>331895.83279000001</v>
      </c>
      <c r="AU40" s="33">
        <f t="shared" si="57"/>
        <v>82973.958197500004</v>
      </c>
      <c r="AV40" s="33">
        <f t="shared" si="58"/>
        <v>103</v>
      </c>
      <c r="AW40" s="33">
        <f t="shared" si="59"/>
        <v>25.75</v>
      </c>
      <c r="AX40" s="33">
        <f t="shared" si="60"/>
        <v>134.70000000000002</v>
      </c>
      <c r="AY40" s="33">
        <f t="shared" si="61"/>
        <v>33.675000000000004</v>
      </c>
    </row>
    <row r="41" spans="1:51" x14ac:dyDescent="0.25">
      <c r="A41" s="31" t="s">
        <v>61</v>
      </c>
      <c r="B41" s="32" t="s">
        <v>64</v>
      </c>
      <c r="C41" s="32" t="s">
        <v>84</v>
      </c>
      <c r="D41" s="33" t="s">
        <v>64</v>
      </c>
      <c r="E41" s="33">
        <v>3047.2480999999998</v>
      </c>
      <c r="F41" s="33">
        <f t="shared" si="31"/>
        <v>10000</v>
      </c>
      <c r="G41" s="33">
        <f t="shared" si="32"/>
        <v>2500</v>
      </c>
      <c r="H41" s="33">
        <v>2</v>
      </c>
      <c r="I41" s="33">
        <f t="shared" si="33"/>
        <v>6</v>
      </c>
      <c r="J41" s="33">
        <v>733.33339999999998</v>
      </c>
      <c r="K41" s="33">
        <f t="shared" si="34"/>
        <v>10000</v>
      </c>
      <c r="L41" s="33">
        <f t="shared" si="35"/>
        <v>2500</v>
      </c>
      <c r="M41" s="33">
        <v>1</v>
      </c>
      <c r="N41" s="33">
        <f t="shared" si="36"/>
        <v>6</v>
      </c>
      <c r="O41" s="33">
        <v>20842.846100000002</v>
      </c>
      <c r="P41" s="33">
        <f t="shared" si="37"/>
        <v>27095.699930000002</v>
      </c>
      <c r="Q41" s="33">
        <f t="shared" si="38"/>
        <v>6773.9249825000006</v>
      </c>
      <c r="R41" s="33">
        <v>5</v>
      </c>
      <c r="S41" s="33">
        <f t="shared" si="39"/>
        <v>6</v>
      </c>
      <c r="T41" s="33">
        <v>39455.538200000003</v>
      </c>
      <c r="U41" s="33">
        <f t="shared" si="40"/>
        <v>51292.199660000006</v>
      </c>
      <c r="V41" s="33">
        <f t="shared" si="41"/>
        <v>12823.049915000001</v>
      </c>
      <c r="W41" s="33">
        <v>13</v>
      </c>
      <c r="X41" s="33">
        <f t="shared" si="42"/>
        <v>16.900000000000002</v>
      </c>
      <c r="Y41" s="33">
        <v>5042.5808000000006</v>
      </c>
      <c r="Z41" s="33">
        <f t="shared" si="43"/>
        <v>18000</v>
      </c>
      <c r="AA41" s="33">
        <f t="shared" si="44"/>
        <v>4500</v>
      </c>
      <c r="AB41" s="33">
        <v>3</v>
      </c>
      <c r="AC41" s="33">
        <f t="shared" si="45"/>
        <v>6</v>
      </c>
      <c r="AD41" s="33">
        <v>7618.9838999999984</v>
      </c>
      <c r="AE41" s="33">
        <f t="shared" si="46"/>
        <v>10000</v>
      </c>
      <c r="AF41" s="33">
        <f t="shared" si="47"/>
        <v>2500</v>
      </c>
      <c r="AG41" s="33">
        <v>4</v>
      </c>
      <c r="AH41" s="33">
        <f t="shared" si="48"/>
        <v>6</v>
      </c>
      <c r="AI41" s="34">
        <v>21531.466799999998</v>
      </c>
      <c r="AJ41" s="33">
        <f t="shared" si="49"/>
        <v>27990.90684</v>
      </c>
      <c r="AK41" s="33">
        <f t="shared" si="50"/>
        <v>6997.7267099999999</v>
      </c>
      <c r="AL41" s="33">
        <v>7</v>
      </c>
      <c r="AM41" s="33">
        <f t="shared" si="51"/>
        <v>9.1</v>
      </c>
      <c r="AN41" s="33">
        <v>4051.8520000000003</v>
      </c>
      <c r="AO41" s="33">
        <f t="shared" si="52"/>
        <v>10000</v>
      </c>
      <c r="AP41" s="33">
        <f t="shared" si="53"/>
        <v>2500</v>
      </c>
      <c r="AQ41" s="33">
        <v>1</v>
      </c>
      <c r="AR41" s="33">
        <f t="shared" si="54"/>
        <v>6</v>
      </c>
      <c r="AS41" s="33">
        <f t="shared" si="55"/>
        <v>102323.84929999999</v>
      </c>
      <c r="AT41" s="33">
        <f t="shared" si="56"/>
        <v>164378.80643000003</v>
      </c>
      <c r="AU41" s="33">
        <f t="shared" si="57"/>
        <v>41094.701607500007</v>
      </c>
      <c r="AV41" s="33">
        <f t="shared" si="58"/>
        <v>36</v>
      </c>
      <c r="AW41" s="33">
        <f t="shared" si="59"/>
        <v>9</v>
      </c>
      <c r="AX41" s="33">
        <f t="shared" si="60"/>
        <v>62.000000000000007</v>
      </c>
      <c r="AY41" s="33">
        <f t="shared" si="61"/>
        <v>15.500000000000002</v>
      </c>
    </row>
    <row r="42" spans="1:51" x14ac:dyDescent="0.25">
      <c r="A42" s="31" t="s">
        <v>61</v>
      </c>
      <c r="B42" s="32" t="s">
        <v>64</v>
      </c>
      <c r="C42" s="32" t="s">
        <v>96</v>
      </c>
      <c r="D42" s="33" t="s">
        <v>64</v>
      </c>
      <c r="E42" s="33"/>
      <c r="F42" s="33">
        <f t="shared" si="31"/>
        <v>10000</v>
      </c>
      <c r="G42" s="33">
        <f t="shared" si="32"/>
        <v>2500</v>
      </c>
      <c r="H42" s="33"/>
      <c r="I42" s="33">
        <f t="shared" si="33"/>
        <v>6</v>
      </c>
      <c r="J42" s="33"/>
      <c r="K42" s="33">
        <f t="shared" si="34"/>
        <v>10000</v>
      </c>
      <c r="L42" s="33">
        <f t="shared" si="35"/>
        <v>2500</v>
      </c>
      <c r="M42" s="33"/>
      <c r="N42" s="33">
        <f t="shared" si="36"/>
        <v>6</v>
      </c>
      <c r="O42" s="33">
        <v>544.44889999999998</v>
      </c>
      <c r="P42" s="33">
        <f t="shared" si="37"/>
        <v>14000</v>
      </c>
      <c r="Q42" s="33">
        <f t="shared" si="38"/>
        <v>3500</v>
      </c>
      <c r="R42" s="33">
        <v>1</v>
      </c>
      <c r="S42" s="33">
        <f t="shared" si="39"/>
        <v>6</v>
      </c>
      <c r="T42" s="33">
        <v>9234.7844999999998</v>
      </c>
      <c r="U42" s="33">
        <f t="shared" si="40"/>
        <v>18000</v>
      </c>
      <c r="V42" s="33">
        <f t="shared" si="41"/>
        <v>4500</v>
      </c>
      <c r="W42" s="33">
        <v>4</v>
      </c>
      <c r="X42" s="33">
        <f t="shared" si="42"/>
        <v>8</v>
      </c>
      <c r="Y42" s="33">
        <v>566.66489999999999</v>
      </c>
      <c r="Z42" s="33">
        <f t="shared" si="43"/>
        <v>18000</v>
      </c>
      <c r="AA42" s="33">
        <f t="shared" si="44"/>
        <v>4500</v>
      </c>
      <c r="AB42" s="33">
        <v>1</v>
      </c>
      <c r="AC42" s="33">
        <f t="shared" si="45"/>
        <v>6</v>
      </c>
      <c r="AD42" s="33"/>
      <c r="AE42" s="33">
        <f t="shared" si="46"/>
        <v>10000</v>
      </c>
      <c r="AF42" s="33">
        <f t="shared" si="47"/>
        <v>2500</v>
      </c>
      <c r="AG42" s="33"/>
      <c r="AH42" s="33">
        <f t="shared" si="48"/>
        <v>6</v>
      </c>
      <c r="AI42" s="34">
        <v>29877.791700000002</v>
      </c>
      <c r="AJ42" s="33">
        <f t="shared" si="49"/>
        <v>38841.129210000006</v>
      </c>
      <c r="AK42" s="33">
        <f t="shared" si="50"/>
        <v>9710.2823025000016</v>
      </c>
      <c r="AL42" s="33">
        <v>2</v>
      </c>
      <c r="AM42" s="33">
        <f t="shared" si="51"/>
        <v>6</v>
      </c>
      <c r="AN42" s="33">
        <v>0</v>
      </c>
      <c r="AO42" s="33">
        <f t="shared" si="52"/>
        <v>10000</v>
      </c>
      <c r="AP42" s="33">
        <f t="shared" si="53"/>
        <v>2500</v>
      </c>
      <c r="AQ42" s="33">
        <v>0</v>
      </c>
      <c r="AR42" s="33">
        <f t="shared" si="54"/>
        <v>6</v>
      </c>
      <c r="AS42" s="33">
        <f t="shared" si="55"/>
        <v>40223.69</v>
      </c>
      <c r="AT42" s="33">
        <f t="shared" si="56"/>
        <v>128841.12921000001</v>
      </c>
      <c r="AU42" s="33">
        <f t="shared" si="57"/>
        <v>32210.282302500003</v>
      </c>
      <c r="AV42" s="33">
        <f t="shared" si="58"/>
        <v>8</v>
      </c>
      <c r="AW42" s="33">
        <f t="shared" si="59"/>
        <v>2</v>
      </c>
      <c r="AX42" s="33">
        <f t="shared" si="60"/>
        <v>50</v>
      </c>
      <c r="AY42" s="33">
        <f t="shared" si="61"/>
        <v>12.5</v>
      </c>
    </row>
    <row r="43" spans="1:51" x14ac:dyDescent="0.25">
      <c r="A43" s="31" t="s">
        <v>61</v>
      </c>
      <c r="B43" s="32" t="s">
        <v>64</v>
      </c>
      <c r="C43" s="32" t="s">
        <v>100</v>
      </c>
      <c r="D43" s="33" t="s">
        <v>64</v>
      </c>
      <c r="E43" s="33">
        <v>7039.8051999999998</v>
      </c>
      <c r="F43" s="33">
        <f t="shared" si="31"/>
        <v>10000</v>
      </c>
      <c r="G43" s="33">
        <f t="shared" si="32"/>
        <v>2500</v>
      </c>
      <c r="H43" s="33">
        <v>3</v>
      </c>
      <c r="I43" s="33">
        <f t="shared" si="33"/>
        <v>6</v>
      </c>
      <c r="J43" s="33">
        <v>1641.6664000000001</v>
      </c>
      <c r="K43" s="33">
        <f t="shared" si="34"/>
        <v>10000</v>
      </c>
      <c r="L43" s="33">
        <f t="shared" si="35"/>
        <v>2500</v>
      </c>
      <c r="M43" s="33">
        <v>2</v>
      </c>
      <c r="N43" s="33">
        <f t="shared" si="36"/>
        <v>6</v>
      </c>
      <c r="O43" s="33">
        <v>13979.442700000001</v>
      </c>
      <c r="P43" s="33">
        <f t="shared" si="37"/>
        <v>14000</v>
      </c>
      <c r="Q43" s="33">
        <f t="shared" si="38"/>
        <v>3500</v>
      </c>
      <c r="R43" s="33">
        <v>6</v>
      </c>
      <c r="S43" s="33">
        <f t="shared" si="39"/>
        <v>7.8000000000000007</v>
      </c>
      <c r="T43" s="33">
        <v>19261.8838</v>
      </c>
      <c r="U43" s="33">
        <f t="shared" si="40"/>
        <v>25040.448940000002</v>
      </c>
      <c r="V43" s="33">
        <f t="shared" si="41"/>
        <v>6260.1122350000005</v>
      </c>
      <c r="W43" s="33">
        <v>8</v>
      </c>
      <c r="X43" s="33">
        <f t="shared" si="42"/>
        <v>10.4</v>
      </c>
      <c r="Y43" s="33">
        <v>34462.027499999997</v>
      </c>
      <c r="Z43" s="33">
        <f t="shared" si="43"/>
        <v>44800.635749999994</v>
      </c>
      <c r="AA43" s="33">
        <f t="shared" si="44"/>
        <v>11200.158937499999</v>
      </c>
      <c r="AB43" s="33">
        <v>5</v>
      </c>
      <c r="AC43" s="33">
        <f t="shared" si="45"/>
        <v>6</v>
      </c>
      <c r="AD43" s="33">
        <v>2534.2591000000002</v>
      </c>
      <c r="AE43" s="33">
        <f t="shared" si="46"/>
        <v>10000</v>
      </c>
      <c r="AF43" s="33">
        <f t="shared" si="47"/>
        <v>2500</v>
      </c>
      <c r="AG43" s="33">
        <v>2</v>
      </c>
      <c r="AH43" s="33">
        <f t="shared" si="48"/>
        <v>6</v>
      </c>
      <c r="AI43" s="34">
        <v>0</v>
      </c>
      <c r="AJ43" s="33">
        <f t="shared" si="49"/>
        <v>18000</v>
      </c>
      <c r="AK43" s="33">
        <f t="shared" si="50"/>
        <v>4500</v>
      </c>
      <c r="AL43" s="33">
        <v>11</v>
      </c>
      <c r="AM43" s="33">
        <f t="shared" si="51"/>
        <v>14.3</v>
      </c>
      <c r="AN43" s="33">
        <v>1555.5607999999997</v>
      </c>
      <c r="AO43" s="33">
        <f t="shared" si="52"/>
        <v>10000</v>
      </c>
      <c r="AP43" s="33">
        <f t="shared" si="53"/>
        <v>2500</v>
      </c>
      <c r="AQ43" s="33">
        <v>2</v>
      </c>
      <c r="AR43" s="33">
        <f t="shared" si="54"/>
        <v>6</v>
      </c>
      <c r="AS43" s="33">
        <f t="shared" si="55"/>
        <v>80474.645499999999</v>
      </c>
      <c r="AT43" s="33">
        <f t="shared" si="56"/>
        <v>141841.08468999999</v>
      </c>
      <c r="AU43" s="33">
        <f t="shared" si="57"/>
        <v>35460.271172499997</v>
      </c>
      <c r="AV43" s="33">
        <f t="shared" si="58"/>
        <v>39</v>
      </c>
      <c r="AW43" s="33">
        <f t="shared" si="59"/>
        <v>9.75</v>
      </c>
      <c r="AX43" s="33">
        <f t="shared" si="60"/>
        <v>62.5</v>
      </c>
      <c r="AY43" s="33">
        <f t="shared" si="61"/>
        <v>15.625</v>
      </c>
    </row>
    <row r="44" spans="1:51" x14ac:dyDescent="0.25">
      <c r="A44" s="31" t="s">
        <v>61</v>
      </c>
      <c r="B44" s="32" t="s">
        <v>64</v>
      </c>
      <c r="C44" s="32" t="s">
        <v>104</v>
      </c>
      <c r="D44" s="33" t="s">
        <v>64</v>
      </c>
      <c r="E44" s="33">
        <v>5659.2775000000001</v>
      </c>
      <c r="F44" s="33">
        <f t="shared" si="31"/>
        <v>10000</v>
      </c>
      <c r="G44" s="33">
        <f t="shared" si="32"/>
        <v>2500</v>
      </c>
      <c r="H44" s="33">
        <v>1</v>
      </c>
      <c r="I44" s="33">
        <f t="shared" si="33"/>
        <v>6</v>
      </c>
      <c r="J44" s="33">
        <v>3747.2203000000004</v>
      </c>
      <c r="K44" s="33">
        <f t="shared" si="34"/>
        <v>10000</v>
      </c>
      <c r="L44" s="33">
        <f t="shared" si="35"/>
        <v>2500</v>
      </c>
      <c r="M44" s="33">
        <v>2</v>
      </c>
      <c r="N44" s="33">
        <f t="shared" si="36"/>
        <v>6</v>
      </c>
      <c r="O44" s="33">
        <v>7142.4677000000001</v>
      </c>
      <c r="P44" s="33">
        <f t="shared" si="37"/>
        <v>14000</v>
      </c>
      <c r="Q44" s="33">
        <f t="shared" si="38"/>
        <v>3500</v>
      </c>
      <c r="R44" s="33">
        <v>5</v>
      </c>
      <c r="S44" s="33">
        <f t="shared" si="39"/>
        <v>6</v>
      </c>
      <c r="T44" s="33">
        <v>73756.315900000001</v>
      </c>
      <c r="U44" s="33">
        <f t="shared" si="40"/>
        <v>95883.21067</v>
      </c>
      <c r="V44" s="33">
        <f t="shared" si="41"/>
        <v>23970.8026675</v>
      </c>
      <c r="W44" s="33">
        <v>12</v>
      </c>
      <c r="X44" s="33">
        <f t="shared" si="42"/>
        <v>15.600000000000001</v>
      </c>
      <c r="Y44" s="33">
        <v>10974.977299999999</v>
      </c>
      <c r="Z44" s="33">
        <f t="shared" si="43"/>
        <v>18000</v>
      </c>
      <c r="AA44" s="33">
        <f t="shared" si="44"/>
        <v>4500</v>
      </c>
      <c r="AB44" s="33">
        <v>6</v>
      </c>
      <c r="AC44" s="33">
        <f t="shared" si="45"/>
        <v>7.8000000000000007</v>
      </c>
      <c r="AD44" s="33">
        <v>7265.7449000000006</v>
      </c>
      <c r="AE44" s="33">
        <f t="shared" si="46"/>
        <v>10000</v>
      </c>
      <c r="AF44" s="33">
        <f t="shared" si="47"/>
        <v>2500</v>
      </c>
      <c r="AG44" s="33">
        <v>2</v>
      </c>
      <c r="AH44" s="33">
        <f t="shared" si="48"/>
        <v>6</v>
      </c>
      <c r="AI44" s="34">
        <v>0</v>
      </c>
      <c r="AJ44" s="33">
        <f t="shared" si="49"/>
        <v>18000</v>
      </c>
      <c r="AK44" s="33">
        <f t="shared" si="50"/>
        <v>4500</v>
      </c>
      <c r="AL44" s="33">
        <v>4</v>
      </c>
      <c r="AM44" s="33">
        <f t="shared" si="51"/>
        <v>6</v>
      </c>
      <c r="AN44" s="33">
        <v>2366.6688999999997</v>
      </c>
      <c r="AO44" s="33">
        <f t="shared" si="52"/>
        <v>10000</v>
      </c>
      <c r="AP44" s="33">
        <f t="shared" si="53"/>
        <v>2500</v>
      </c>
      <c r="AQ44" s="33">
        <v>2</v>
      </c>
      <c r="AR44" s="33">
        <f t="shared" si="54"/>
        <v>6</v>
      </c>
      <c r="AS44" s="33">
        <f t="shared" si="55"/>
        <v>110912.67250000002</v>
      </c>
      <c r="AT44" s="33">
        <f t="shared" si="56"/>
        <v>185883.21067</v>
      </c>
      <c r="AU44" s="33">
        <f t="shared" si="57"/>
        <v>46470.8026675</v>
      </c>
      <c r="AV44" s="33">
        <f t="shared" si="58"/>
        <v>34</v>
      </c>
      <c r="AW44" s="33">
        <f t="shared" si="59"/>
        <v>8.5</v>
      </c>
      <c r="AX44" s="33">
        <f t="shared" si="60"/>
        <v>59.400000000000006</v>
      </c>
      <c r="AY44" s="33">
        <f t="shared" si="61"/>
        <v>14.850000000000001</v>
      </c>
    </row>
    <row r="45" spans="1:51" x14ac:dyDescent="0.25">
      <c r="A45" s="31" t="s">
        <v>61</v>
      </c>
      <c r="B45" s="32" t="s">
        <v>64</v>
      </c>
      <c r="C45" s="32" t="s">
        <v>107</v>
      </c>
      <c r="D45" s="33" t="s">
        <v>64</v>
      </c>
      <c r="E45" s="33">
        <v>374.07300000000004</v>
      </c>
      <c r="F45" s="33">
        <f t="shared" si="31"/>
        <v>10000</v>
      </c>
      <c r="G45" s="33">
        <f t="shared" si="32"/>
        <v>2500</v>
      </c>
      <c r="H45" s="33">
        <v>1</v>
      </c>
      <c r="I45" s="33">
        <f t="shared" si="33"/>
        <v>6</v>
      </c>
      <c r="J45" s="33">
        <v>534.25830000000008</v>
      </c>
      <c r="K45" s="33">
        <f t="shared" si="34"/>
        <v>10000</v>
      </c>
      <c r="L45" s="33">
        <f t="shared" si="35"/>
        <v>2500</v>
      </c>
      <c r="M45" s="33">
        <v>2</v>
      </c>
      <c r="N45" s="33">
        <f t="shared" si="36"/>
        <v>6</v>
      </c>
      <c r="O45" s="33">
        <v>16811.841600000003</v>
      </c>
      <c r="P45" s="33">
        <f t="shared" si="37"/>
        <v>21855.394080000005</v>
      </c>
      <c r="Q45" s="33">
        <f t="shared" si="38"/>
        <v>5463.8485200000014</v>
      </c>
      <c r="R45" s="33">
        <v>10</v>
      </c>
      <c r="S45" s="33">
        <f t="shared" si="39"/>
        <v>13</v>
      </c>
      <c r="T45" s="33">
        <v>16585.454299999998</v>
      </c>
      <c r="U45" s="33">
        <f t="shared" si="40"/>
        <v>18000</v>
      </c>
      <c r="V45" s="33">
        <f t="shared" si="41"/>
        <v>4500</v>
      </c>
      <c r="W45" s="33">
        <v>11</v>
      </c>
      <c r="X45" s="33">
        <f t="shared" si="42"/>
        <v>14.3</v>
      </c>
      <c r="Y45" s="33">
        <v>15998.122099999997</v>
      </c>
      <c r="Z45" s="33">
        <f t="shared" si="43"/>
        <v>18000</v>
      </c>
      <c r="AA45" s="33">
        <f t="shared" si="44"/>
        <v>4500</v>
      </c>
      <c r="AB45" s="33">
        <v>12</v>
      </c>
      <c r="AC45" s="33">
        <f t="shared" si="45"/>
        <v>15.600000000000001</v>
      </c>
      <c r="AD45" s="33">
        <v>101700.91940000004</v>
      </c>
      <c r="AE45" s="33">
        <f t="shared" si="46"/>
        <v>132211.19522000005</v>
      </c>
      <c r="AF45" s="33">
        <f t="shared" si="47"/>
        <v>33052.798805000013</v>
      </c>
      <c r="AG45" s="33">
        <v>10</v>
      </c>
      <c r="AH45" s="33">
        <f t="shared" si="48"/>
        <v>13</v>
      </c>
      <c r="AI45" s="34">
        <v>0</v>
      </c>
      <c r="AJ45" s="33">
        <f t="shared" si="49"/>
        <v>18000</v>
      </c>
      <c r="AK45" s="33">
        <f t="shared" si="50"/>
        <v>4500</v>
      </c>
      <c r="AL45" s="33">
        <v>13</v>
      </c>
      <c r="AM45" s="33">
        <f t="shared" si="51"/>
        <v>16.900000000000002</v>
      </c>
      <c r="AN45" s="33">
        <v>4787.0374000000002</v>
      </c>
      <c r="AO45" s="33">
        <f t="shared" si="52"/>
        <v>10000</v>
      </c>
      <c r="AP45" s="33">
        <f t="shared" si="53"/>
        <v>2500</v>
      </c>
      <c r="AQ45" s="33">
        <v>4</v>
      </c>
      <c r="AR45" s="33">
        <f t="shared" si="54"/>
        <v>6</v>
      </c>
      <c r="AS45" s="33">
        <f t="shared" si="55"/>
        <v>156791.70610000004</v>
      </c>
      <c r="AT45" s="33">
        <f t="shared" si="56"/>
        <v>238066.58930000005</v>
      </c>
      <c r="AU45" s="33">
        <f t="shared" si="57"/>
        <v>59516.647325000013</v>
      </c>
      <c r="AV45" s="33">
        <f t="shared" si="58"/>
        <v>63</v>
      </c>
      <c r="AW45" s="33">
        <f t="shared" si="59"/>
        <v>15.75</v>
      </c>
      <c r="AX45" s="33">
        <f t="shared" si="60"/>
        <v>90.800000000000011</v>
      </c>
      <c r="AY45" s="33">
        <f t="shared" si="61"/>
        <v>22.700000000000003</v>
      </c>
    </row>
    <row r="46" spans="1:51" x14ac:dyDescent="0.25">
      <c r="A46" s="31" t="s">
        <v>61</v>
      </c>
      <c r="B46" s="32" t="s">
        <v>64</v>
      </c>
      <c r="C46" s="32" t="s">
        <v>109</v>
      </c>
      <c r="D46" s="33" t="s">
        <v>64</v>
      </c>
      <c r="E46" s="33">
        <v>1559.2588000000001</v>
      </c>
      <c r="F46" s="33">
        <f t="shared" si="31"/>
        <v>10000</v>
      </c>
      <c r="G46" s="33">
        <f t="shared" si="32"/>
        <v>2500</v>
      </c>
      <c r="H46" s="33">
        <v>1</v>
      </c>
      <c r="I46" s="33">
        <f t="shared" si="33"/>
        <v>6</v>
      </c>
      <c r="J46" s="33"/>
      <c r="K46" s="33">
        <f t="shared" si="34"/>
        <v>10000</v>
      </c>
      <c r="L46" s="33">
        <f t="shared" si="35"/>
        <v>2500</v>
      </c>
      <c r="M46" s="33"/>
      <c r="N46" s="33">
        <f t="shared" si="36"/>
        <v>6</v>
      </c>
      <c r="O46" s="33">
        <v>7509.3978000000025</v>
      </c>
      <c r="P46" s="33">
        <f t="shared" si="37"/>
        <v>14000</v>
      </c>
      <c r="Q46" s="33">
        <f t="shared" si="38"/>
        <v>3500</v>
      </c>
      <c r="R46" s="33">
        <v>2</v>
      </c>
      <c r="S46" s="33">
        <f t="shared" si="39"/>
        <v>6</v>
      </c>
      <c r="T46" s="33">
        <v>27213.733200000006</v>
      </c>
      <c r="U46" s="33">
        <f t="shared" si="40"/>
        <v>35377.853160000006</v>
      </c>
      <c r="V46" s="33">
        <f t="shared" si="41"/>
        <v>8844.4632900000015</v>
      </c>
      <c r="W46" s="33">
        <v>6</v>
      </c>
      <c r="X46" s="33">
        <f t="shared" si="42"/>
        <v>8</v>
      </c>
      <c r="Y46" s="33">
        <v>1349.0732</v>
      </c>
      <c r="Z46" s="33">
        <f t="shared" si="43"/>
        <v>18000</v>
      </c>
      <c r="AA46" s="33">
        <f t="shared" si="44"/>
        <v>4500</v>
      </c>
      <c r="AB46" s="33">
        <v>2</v>
      </c>
      <c r="AC46" s="33">
        <f t="shared" si="45"/>
        <v>6</v>
      </c>
      <c r="AD46" s="33">
        <v>4147.2215000000006</v>
      </c>
      <c r="AE46" s="33">
        <f t="shared" si="46"/>
        <v>10000</v>
      </c>
      <c r="AF46" s="33">
        <f t="shared" si="47"/>
        <v>2500</v>
      </c>
      <c r="AG46" s="33">
        <v>2</v>
      </c>
      <c r="AH46" s="33">
        <f t="shared" si="48"/>
        <v>6</v>
      </c>
      <c r="AI46" s="34">
        <v>0</v>
      </c>
      <c r="AJ46" s="33">
        <f t="shared" si="49"/>
        <v>18000</v>
      </c>
      <c r="AK46" s="33">
        <f t="shared" si="50"/>
        <v>4500</v>
      </c>
      <c r="AL46" s="33">
        <v>1</v>
      </c>
      <c r="AM46" s="33">
        <f t="shared" si="51"/>
        <v>6</v>
      </c>
      <c r="AN46" s="33">
        <v>90.741</v>
      </c>
      <c r="AO46" s="33">
        <f t="shared" si="52"/>
        <v>10000</v>
      </c>
      <c r="AP46" s="33">
        <f t="shared" si="53"/>
        <v>2500</v>
      </c>
      <c r="AQ46" s="33">
        <v>1</v>
      </c>
      <c r="AR46" s="33">
        <f t="shared" si="54"/>
        <v>6</v>
      </c>
      <c r="AS46" s="33">
        <f t="shared" si="55"/>
        <v>41869.425500000005</v>
      </c>
      <c r="AT46" s="33">
        <f t="shared" si="56"/>
        <v>125377.85316</v>
      </c>
      <c r="AU46" s="33">
        <f t="shared" si="57"/>
        <v>31344.46329</v>
      </c>
      <c r="AV46" s="33">
        <f t="shared" si="58"/>
        <v>15</v>
      </c>
      <c r="AW46" s="33">
        <f t="shared" si="59"/>
        <v>3.75</v>
      </c>
      <c r="AX46" s="33">
        <f t="shared" si="60"/>
        <v>50</v>
      </c>
      <c r="AY46" s="33">
        <f t="shared" si="61"/>
        <v>12.5</v>
      </c>
    </row>
    <row r="47" spans="1:51" x14ac:dyDescent="0.25">
      <c r="A47" s="31" t="s">
        <v>61</v>
      </c>
      <c r="B47" s="32" t="s">
        <v>64</v>
      </c>
      <c r="C47" s="32" t="s">
        <v>112</v>
      </c>
      <c r="D47" s="33" t="s">
        <v>64</v>
      </c>
      <c r="E47" s="33">
        <v>3061.1109999999999</v>
      </c>
      <c r="F47" s="33">
        <f t="shared" si="31"/>
        <v>10000</v>
      </c>
      <c r="G47" s="33">
        <f t="shared" si="32"/>
        <v>2500</v>
      </c>
      <c r="H47" s="33">
        <v>3</v>
      </c>
      <c r="I47" s="33">
        <f t="shared" si="33"/>
        <v>6</v>
      </c>
      <c r="J47" s="33">
        <v>2368.2721999999999</v>
      </c>
      <c r="K47" s="33">
        <f t="shared" si="34"/>
        <v>10000</v>
      </c>
      <c r="L47" s="33">
        <f t="shared" si="35"/>
        <v>2500</v>
      </c>
      <c r="M47" s="33">
        <v>2</v>
      </c>
      <c r="N47" s="33">
        <f t="shared" si="36"/>
        <v>6</v>
      </c>
      <c r="O47" s="33">
        <v>24002.631200000003</v>
      </c>
      <c r="P47" s="33">
        <f t="shared" si="37"/>
        <v>31203.420560000006</v>
      </c>
      <c r="Q47" s="33">
        <f t="shared" si="38"/>
        <v>7800.8551400000015</v>
      </c>
      <c r="R47" s="33">
        <v>5</v>
      </c>
      <c r="S47" s="33">
        <f t="shared" si="39"/>
        <v>6</v>
      </c>
      <c r="T47" s="33">
        <v>83328.893099999972</v>
      </c>
      <c r="U47" s="33">
        <f t="shared" si="40"/>
        <v>108327.56102999997</v>
      </c>
      <c r="V47" s="33">
        <f t="shared" si="41"/>
        <v>27081.890257499992</v>
      </c>
      <c r="W47" s="33">
        <v>15</v>
      </c>
      <c r="X47" s="33">
        <f t="shared" si="42"/>
        <v>19.5</v>
      </c>
      <c r="Y47" s="33">
        <v>8350.9158000000007</v>
      </c>
      <c r="Z47" s="33">
        <f t="shared" si="43"/>
        <v>18000</v>
      </c>
      <c r="AA47" s="33">
        <f t="shared" si="44"/>
        <v>4500</v>
      </c>
      <c r="AB47" s="33">
        <v>4</v>
      </c>
      <c r="AC47" s="33">
        <f t="shared" si="45"/>
        <v>6</v>
      </c>
      <c r="AD47" s="33">
        <v>48113.884100000003</v>
      </c>
      <c r="AE47" s="33">
        <f t="shared" si="46"/>
        <v>62548.049330000009</v>
      </c>
      <c r="AF47" s="33">
        <f t="shared" si="47"/>
        <v>15637.012332500002</v>
      </c>
      <c r="AG47" s="33">
        <v>8</v>
      </c>
      <c r="AH47" s="33">
        <f t="shared" si="48"/>
        <v>10.4</v>
      </c>
      <c r="AI47" s="34">
        <v>0</v>
      </c>
      <c r="AJ47" s="33">
        <f t="shared" si="49"/>
        <v>18000</v>
      </c>
      <c r="AK47" s="33">
        <f t="shared" si="50"/>
        <v>4500</v>
      </c>
      <c r="AL47" s="33">
        <v>12</v>
      </c>
      <c r="AM47" s="33">
        <f t="shared" si="51"/>
        <v>15.600000000000001</v>
      </c>
      <c r="AN47" s="33">
        <v>3607.4072000000001</v>
      </c>
      <c r="AO47" s="33">
        <f t="shared" si="52"/>
        <v>10000</v>
      </c>
      <c r="AP47" s="33">
        <f t="shared" si="53"/>
        <v>2500</v>
      </c>
      <c r="AQ47" s="33">
        <v>2</v>
      </c>
      <c r="AR47" s="33">
        <f t="shared" si="54"/>
        <v>6</v>
      </c>
      <c r="AS47" s="33">
        <f t="shared" si="55"/>
        <v>172833.11459999997</v>
      </c>
      <c r="AT47" s="33">
        <f t="shared" si="56"/>
        <v>268079.03091999999</v>
      </c>
      <c r="AU47" s="33">
        <f t="shared" si="57"/>
        <v>67019.757729999998</v>
      </c>
      <c r="AV47" s="33">
        <f t="shared" si="58"/>
        <v>51</v>
      </c>
      <c r="AW47" s="33">
        <f t="shared" si="59"/>
        <v>12.75</v>
      </c>
      <c r="AX47" s="33">
        <f t="shared" si="60"/>
        <v>75.5</v>
      </c>
      <c r="AY47" s="33">
        <f t="shared" si="61"/>
        <v>18.875</v>
      </c>
    </row>
    <row r="48" spans="1:51" x14ac:dyDescent="0.25">
      <c r="A48" s="31" t="s">
        <v>61</v>
      </c>
      <c r="B48" s="32" t="s">
        <v>66</v>
      </c>
      <c r="C48" s="32" t="s">
        <v>67</v>
      </c>
      <c r="D48" s="33" t="s">
        <v>66</v>
      </c>
      <c r="E48" s="33">
        <v>5636.1112999999996</v>
      </c>
      <c r="F48" s="33">
        <f t="shared" si="31"/>
        <v>10000</v>
      </c>
      <c r="G48" s="33">
        <f t="shared" si="32"/>
        <v>2500</v>
      </c>
      <c r="H48" s="33">
        <v>3</v>
      </c>
      <c r="I48" s="33">
        <f t="shared" si="33"/>
        <v>6</v>
      </c>
      <c r="J48" s="33">
        <v>6757.5935000000009</v>
      </c>
      <c r="K48" s="33">
        <f t="shared" si="34"/>
        <v>10000</v>
      </c>
      <c r="L48" s="33">
        <f t="shared" si="35"/>
        <v>2500</v>
      </c>
      <c r="M48" s="33">
        <v>4</v>
      </c>
      <c r="N48" s="33">
        <f t="shared" si="36"/>
        <v>6</v>
      </c>
      <c r="O48" s="33">
        <v>22400.8233</v>
      </c>
      <c r="P48" s="33">
        <f t="shared" si="37"/>
        <v>29121.07029</v>
      </c>
      <c r="Q48" s="33">
        <f t="shared" si="38"/>
        <v>7280.2675724999999</v>
      </c>
      <c r="R48" s="33">
        <v>7</v>
      </c>
      <c r="S48" s="33">
        <f t="shared" si="39"/>
        <v>9.1</v>
      </c>
      <c r="T48" s="33">
        <v>85489.207500000033</v>
      </c>
      <c r="U48" s="33">
        <f t="shared" si="40"/>
        <v>111135.96975000005</v>
      </c>
      <c r="V48" s="33">
        <f t="shared" si="41"/>
        <v>27783.992437500012</v>
      </c>
      <c r="W48" s="33">
        <v>15</v>
      </c>
      <c r="X48" s="33">
        <f t="shared" si="42"/>
        <v>19.5</v>
      </c>
      <c r="Y48" s="33">
        <v>45872.197399999997</v>
      </c>
      <c r="Z48" s="33">
        <f t="shared" si="43"/>
        <v>59633.856619999999</v>
      </c>
      <c r="AA48" s="33">
        <f t="shared" si="44"/>
        <v>14908.464155</v>
      </c>
      <c r="AB48" s="33">
        <v>3</v>
      </c>
      <c r="AC48" s="33">
        <f t="shared" si="45"/>
        <v>6</v>
      </c>
      <c r="AD48" s="33">
        <v>25639.814600000002</v>
      </c>
      <c r="AE48" s="33">
        <f t="shared" si="46"/>
        <v>33331.758980000006</v>
      </c>
      <c r="AF48" s="33">
        <f t="shared" si="47"/>
        <v>8332.9397450000015</v>
      </c>
      <c r="AG48" s="33">
        <v>5</v>
      </c>
      <c r="AH48" s="33">
        <f t="shared" si="48"/>
        <v>6</v>
      </c>
      <c r="AI48" s="34">
        <v>226530.34846666674</v>
      </c>
      <c r="AJ48" s="33">
        <f t="shared" si="49"/>
        <v>294489.45300666679</v>
      </c>
      <c r="AK48" s="33">
        <f t="shared" si="50"/>
        <v>73622.363251666698</v>
      </c>
      <c r="AL48" s="33">
        <v>10</v>
      </c>
      <c r="AM48" s="33">
        <f t="shared" si="51"/>
        <v>13</v>
      </c>
      <c r="AN48" s="33">
        <v>1225.9259999999999</v>
      </c>
      <c r="AO48" s="33">
        <f t="shared" si="52"/>
        <v>10000</v>
      </c>
      <c r="AP48" s="33">
        <f t="shared" si="53"/>
        <v>2500</v>
      </c>
      <c r="AQ48" s="33">
        <v>3</v>
      </c>
      <c r="AR48" s="33">
        <f t="shared" si="54"/>
        <v>6</v>
      </c>
      <c r="AS48" s="33">
        <f t="shared" si="55"/>
        <v>419552.02206666674</v>
      </c>
      <c r="AT48" s="33">
        <f t="shared" si="56"/>
        <v>557712.10864666686</v>
      </c>
      <c r="AU48" s="33">
        <f t="shared" si="57"/>
        <v>139428.02716166672</v>
      </c>
      <c r="AV48" s="33">
        <f t="shared" si="58"/>
        <v>50</v>
      </c>
      <c r="AW48" s="33">
        <f t="shared" si="59"/>
        <v>12.5</v>
      </c>
      <c r="AX48" s="33">
        <f t="shared" si="60"/>
        <v>71.599999999999994</v>
      </c>
      <c r="AY48" s="33">
        <f t="shared" si="61"/>
        <v>17.899999999999999</v>
      </c>
    </row>
    <row r="49" spans="1:51" x14ac:dyDescent="0.25">
      <c r="A49" s="31" t="s">
        <v>61</v>
      </c>
      <c r="B49" s="32" t="s">
        <v>66</v>
      </c>
      <c r="C49" s="32" t="s">
        <v>78</v>
      </c>
      <c r="D49" s="33" t="s">
        <v>66</v>
      </c>
      <c r="E49" s="33">
        <v>3887.9624999999996</v>
      </c>
      <c r="F49" s="33">
        <f t="shared" si="31"/>
        <v>10000</v>
      </c>
      <c r="G49" s="33">
        <f t="shared" si="32"/>
        <v>2500</v>
      </c>
      <c r="H49" s="33">
        <v>3</v>
      </c>
      <c r="I49" s="33">
        <f t="shared" si="33"/>
        <v>6</v>
      </c>
      <c r="J49" s="33">
        <v>17583.375200000002</v>
      </c>
      <c r="K49" s="33">
        <f t="shared" si="34"/>
        <v>22858.387760000005</v>
      </c>
      <c r="L49" s="33">
        <f t="shared" si="35"/>
        <v>5714.5969400000013</v>
      </c>
      <c r="M49" s="33">
        <v>4</v>
      </c>
      <c r="N49" s="33">
        <f t="shared" si="36"/>
        <v>6</v>
      </c>
      <c r="O49" s="33">
        <v>27195.285300000003</v>
      </c>
      <c r="P49" s="33">
        <f t="shared" si="37"/>
        <v>35353.870890000006</v>
      </c>
      <c r="Q49" s="33">
        <f t="shared" si="38"/>
        <v>8838.4677225000014</v>
      </c>
      <c r="R49" s="33">
        <v>7</v>
      </c>
      <c r="S49" s="33">
        <f t="shared" si="39"/>
        <v>9.1</v>
      </c>
      <c r="T49" s="33">
        <v>42728.305100000012</v>
      </c>
      <c r="U49" s="33">
        <f t="shared" si="40"/>
        <v>55546.796630000019</v>
      </c>
      <c r="V49" s="33">
        <f t="shared" si="41"/>
        <v>13886.699157500005</v>
      </c>
      <c r="W49" s="33">
        <v>10</v>
      </c>
      <c r="X49" s="33">
        <f t="shared" si="42"/>
        <v>13</v>
      </c>
      <c r="Y49" s="33">
        <v>13892.564099999996</v>
      </c>
      <c r="Z49" s="33">
        <f t="shared" si="43"/>
        <v>18000</v>
      </c>
      <c r="AA49" s="33">
        <f t="shared" si="44"/>
        <v>4500</v>
      </c>
      <c r="AB49" s="33">
        <v>5</v>
      </c>
      <c r="AC49" s="33">
        <f t="shared" si="45"/>
        <v>6</v>
      </c>
      <c r="AD49" s="33">
        <v>4936.1104999999998</v>
      </c>
      <c r="AE49" s="33">
        <f t="shared" si="46"/>
        <v>10000</v>
      </c>
      <c r="AF49" s="33">
        <f t="shared" si="47"/>
        <v>2500</v>
      </c>
      <c r="AG49" s="33">
        <v>4</v>
      </c>
      <c r="AH49" s="33">
        <f t="shared" si="48"/>
        <v>6</v>
      </c>
      <c r="AI49" s="34">
        <v>176639.23346666666</v>
      </c>
      <c r="AJ49" s="33">
        <f t="shared" si="49"/>
        <v>229631.00350666666</v>
      </c>
      <c r="AK49" s="33">
        <f t="shared" si="50"/>
        <v>57407.750876666665</v>
      </c>
      <c r="AL49" s="33">
        <v>10</v>
      </c>
      <c r="AM49" s="33">
        <f t="shared" si="51"/>
        <v>13</v>
      </c>
      <c r="AN49" s="33">
        <v>265.73950000000002</v>
      </c>
      <c r="AO49" s="33">
        <f t="shared" si="52"/>
        <v>10000</v>
      </c>
      <c r="AP49" s="33">
        <f t="shared" si="53"/>
        <v>2500</v>
      </c>
      <c r="AQ49" s="33">
        <v>2</v>
      </c>
      <c r="AR49" s="33">
        <f t="shared" si="54"/>
        <v>6</v>
      </c>
      <c r="AS49" s="33">
        <f t="shared" si="55"/>
        <v>287128.57566666667</v>
      </c>
      <c r="AT49" s="33">
        <f t="shared" si="56"/>
        <v>391390.05878666672</v>
      </c>
      <c r="AU49" s="33">
        <f t="shared" si="57"/>
        <v>97847.51469666668</v>
      </c>
      <c r="AV49" s="33">
        <f t="shared" si="58"/>
        <v>45</v>
      </c>
      <c r="AW49" s="33">
        <f t="shared" si="59"/>
        <v>11.25</v>
      </c>
      <c r="AX49" s="33">
        <f t="shared" si="60"/>
        <v>65.099999999999994</v>
      </c>
      <c r="AY49" s="33">
        <f t="shared" si="61"/>
        <v>16.274999999999999</v>
      </c>
    </row>
    <row r="50" spans="1:51" x14ac:dyDescent="0.25">
      <c r="A50" s="31" t="s">
        <v>61</v>
      </c>
      <c r="B50" s="32" t="s">
        <v>66</v>
      </c>
      <c r="C50" s="32" t="s">
        <v>83</v>
      </c>
      <c r="D50" s="33" t="s">
        <v>66</v>
      </c>
      <c r="E50" s="33">
        <v>3749.0715000000009</v>
      </c>
      <c r="F50" s="33">
        <f t="shared" si="31"/>
        <v>10000</v>
      </c>
      <c r="G50" s="33">
        <f t="shared" si="32"/>
        <v>2500</v>
      </c>
      <c r="H50" s="33">
        <v>4</v>
      </c>
      <c r="I50" s="33">
        <f t="shared" si="33"/>
        <v>6</v>
      </c>
      <c r="J50" s="33">
        <v>5363.9207000000006</v>
      </c>
      <c r="K50" s="33">
        <f t="shared" si="34"/>
        <v>10000</v>
      </c>
      <c r="L50" s="33">
        <f t="shared" si="35"/>
        <v>2500</v>
      </c>
      <c r="M50" s="33">
        <v>4</v>
      </c>
      <c r="N50" s="33">
        <f t="shared" si="36"/>
        <v>6</v>
      </c>
      <c r="O50" s="33">
        <v>25243.714200000009</v>
      </c>
      <c r="P50" s="33">
        <f t="shared" si="37"/>
        <v>32816.828460000012</v>
      </c>
      <c r="Q50" s="33">
        <f t="shared" si="38"/>
        <v>8204.2071150000029</v>
      </c>
      <c r="R50" s="33">
        <v>8</v>
      </c>
      <c r="S50" s="33">
        <f t="shared" si="39"/>
        <v>10.4</v>
      </c>
      <c r="T50" s="33">
        <v>65167.31519999999</v>
      </c>
      <c r="U50" s="33">
        <f t="shared" si="40"/>
        <v>84717.509759999986</v>
      </c>
      <c r="V50" s="33">
        <f t="shared" si="41"/>
        <v>21179.377439999997</v>
      </c>
      <c r="W50" s="33">
        <v>14</v>
      </c>
      <c r="X50" s="33">
        <f t="shared" si="42"/>
        <v>18.2</v>
      </c>
      <c r="Y50" s="33">
        <v>11723.146400000001</v>
      </c>
      <c r="Z50" s="33">
        <f t="shared" si="43"/>
        <v>18000</v>
      </c>
      <c r="AA50" s="33">
        <f t="shared" si="44"/>
        <v>4500</v>
      </c>
      <c r="AB50" s="33">
        <v>7</v>
      </c>
      <c r="AC50" s="33">
        <f t="shared" si="45"/>
        <v>9.1</v>
      </c>
      <c r="AD50" s="33">
        <v>98134.274800000028</v>
      </c>
      <c r="AE50" s="33">
        <f t="shared" si="46"/>
        <v>127574.55724000004</v>
      </c>
      <c r="AF50" s="33">
        <f t="shared" si="47"/>
        <v>31893.63931000001</v>
      </c>
      <c r="AG50" s="33">
        <v>7</v>
      </c>
      <c r="AH50" s="33">
        <f t="shared" si="48"/>
        <v>9.1</v>
      </c>
      <c r="AI50" s="34">
        <v>253673.23500000013</v>
      </c>
      <c r="AJ50" s="33">
        <f t="shared" si="49"/>
        <v>329775.20550000016</v>
      </c>
      <c r="AK50" s="33">
        <f t="shared" si="50"/>
        <v>82443.801375000039</v>
      </c>
      <c r="AL50" s="33">
        <v>8</v>
      </c>
      <c r="AM50" s="33">
        <f t="shared" si="51"/>
        <v>10.4</v>
      </c>
      <c r="AN50" s="33">
        <v>2237.0302000000001</v>
      </c>
      <c r="AO50" s="33">
        <f t="shared" si="52"/>
        <v>10000</v>
      </c>
      <c r="AP50" s="33">
        <f t="shared" si="53"/>
        <v>2500</v>
      </c>
      <c r="AQ50" s="33">
        <v>5</v>
      </c>
      <c r="AR50" s="33">
        <f t="shared" si="54"/>
        <v>6</v>
      </c>
      <c r="AS50" s="33">
        <f t="shared" si="55"/>
        <v>465291.70800000016</v>
      </c>
      <c r="AT50" s="33">
        <f t="shared" si="56"/>
        <v>622884.10096000019</v>
      </c>
      <c r="AU50" s="33">
        <f t="shared" si="57"/>
        <v>155721.02524000005</v>
      </c>
      <c r="AV50" s="33">
        <f t="shared" si="58"/>
        <v>57</v>
      </c>
      <c r="AW50" s="33">
        <f t="shared" si="59"/>
        <v>14.25</v>
      </c>
      <c r="AX50" s="33">
        <f t="shared" si="60"/>
        <v>75.2</v>
      </c>
      <c r="AY50" s="33">
        <f t="shared" si="61"/>
        <v>18.8</v>
      </c>
    </row>
    <row r="51" spans="1:51" x14ac:dyDescent="0.25">
      <c r="A51" s="31" t="s">
        <v>61</v>
      </c>
      <c r="B51" s="32" t="s">
        <v>66</v>
      </c>
      <c r="C51" s="32" t="s">
        <v>90</v>
      </c>
      <c r="D51" s="33" t="s">
        <v>66</v>
      </c>
      <c r="E51" s="33">
        <v>4236.1099999999997</v>
      </c>
      <c r="F51" s="33">
        <f t="shared" si="31"/>
        <v>10000</v>
      </c>
      <c r="G51" s="33">
        <f t="shared" si="32"/>
        <v>2500</v>
      </c>
      <c r="H51" s="33">
        <v>1</v>
      </c>
      <c r="I51" s="33">
        <f t="shared" si="33"/>
        <v>6</v>
      </c>
      <c r="J51" s="33"/>
      <c r="K51" s="33">
        <f t="shared" si="34"/>
        <v>10000</v>
      </c>
      <c r="L51" s="33">
        <f t="shared" si="35"/>
        <v>2500</v>
      </c>
      <c r="M51" s="33"/>
      <c r="N51" s="33">
        <f t="shared" si="36"/>
        <v>6</v>
      </c>
      <c r="O51" s="33">
        <v>62482.8678</v>
      </c>
      <c r="P51" s="33">
        <f t="shared" si="37"/>
        <v>81227.728140000007</v>
      </c>
      <c r="Q51" s="33">
        <f t="shared" si="38"/>
        <v>20306.932035000002</v>
      </c>
      <c r="R51" s="33">
        <v>3</v>
      </c>
      <c r="S51" s="33">
        <f t="shared" si="39"/>
        <v>6</v>
      </c>
      <c r="T51" s="33">
        <v>15735.2803</v>
      </c>
      <c r="U51" s="33">
        <f t="shared" si="40"/>
        <v>18000</v>
      </c>
      <c r="V51" s="33">
        <f t="shared" si="41"/>
        <v>4500</v>
      </c>
      <c r="W51" s="33">
        <v>2</v>
      </c>
      <c r="X51" s="33">
        <f t="shared" si="42"/>
        <v>8</v>
      </c>
      <c r="Y51" s="33"/>
      <c r="Z51" s="33">
        <f t="shared" si="43"/>
        <v>18000</v>
      </c>
      <c r="AA51" s="33">
        <f t="shared" si="44"/>
        <v>4500</v>
      </c>
      <c r="AB51" s="33"/>
      <c r="AC51" s="33">
        <f t="shared" si="45"/>
        <v>6</v>
      </c>
      <c r="AD51" s="33"/>
      <c r="AE51" s="33">
        <f t="shared" si="46"/>
        <v>10000</v>
      </c>
      <c r="AF51" s="33">
        <f t="shared" si="47"/>
        <v>2500</v>
      </c>
      <c r="AG51" s="33"/>
      <c r="AH51" s="33">
        <f t="shared" si="48"/>
        <v>6</v>
      </c>
      <c r="AI51" s="34">
        <v>96901.818199999994</v>
      </c>
      <c r="AJ51" s="33">
        <f t="shared" si="49"/>
        <v>125972.36366</v>
      </c>
      <c r="AK51" s="33">
        <f t="shared" si="50"/>
        <v>31493.090915000001</v>
      </c>
      <c r="AL51" s="33">
        <v>1</v>
      </c>
      <c r="AM51" s="33">
        <f t="shared" si="51"/>
        <v>6</v>
      </c>
      <c r="AN51" s="33">
        <v>0</v>
      </c>
      <c r="AO51" s="33">
        <f t="shared" si="52"/>
        <v>10000</v>
      </c>
      <c r="AP51" s="33">
        <f t="shared" si="53"/>
        <v>2500</v>
      </c>
      <c r="AQ51" s="33">
        <v>0</v>
      </c>
      <c r="AR51" s="33">
        <f t="shared" si="54"/>
        <v>6</v>
      </c>
      <c r="AS51" s="33">
        <f t="shared" si="55"/>
        <v>179356.07629999999</v>
      </c>
      <c r="AT51" s="33">
        <f t="shared" si="56"/>
        <v>283200.09180000005</v>
      </c>
      <c r="AU51" s="33">
        <f t="shared" si="57"/>
        <v>70800.022950000013</v>
      </c>
      <c r="AV51" s="33">
        <f t="shared" si="58"/>
        <v>7</v>
      </c>
      <c r="AW51" s="33">
        <f t="shared" si="59"/>
        <v>1.75</v>
      </c>
      <c r="AX51" s="33">
        <f t="shared" si="60"/>
        <v>50</v>
      </c>
      <c r="AY51" s="33">
        <f t="shared" si="61"/>
        <v>12.5</v>
      </c>
    </row>
    <row r="52" spans="1:51" x14ac:dyDescent="0.25">
      <c r="A52" s="31" t="s">
        <v>61</v>
      </c>
      <c r="B52" s="32" t="s">
        <v>66</v>
      </c>
      <c r="C52" s="32" t="s">
        <v>94</v>
      </c>
      <c r="D52" s="33" t="s">
        <v>66</v>
      </c>
      <c r="E52" s="33">
        <v>4711.1196</v>
      </c>
      <c r="F52" s="33">
        <f t="shared" si="31"/>
        <v>10000</v>
      </c>
      <c r="G52" s="33">
        <f t="shared" si="32"/>
        <v>2500</v>
      </c>
      <c r="H52" s="33">
        <v>4</v>
      </c>
      <c r="I52" s="33">
        <f t="shared" si="33"/>
        <v>6</v>
      </c>
      <c r="J52" s="33">
        <v>124.99860000000001</v>
      </c>
      <c r="K52" s="33">
        <f t="shared" si="34"/>
        <v>10000</v>
      </c>
      <c r="L52" s="33">
        <f t="shared" si="35"/>
        <v>2500</v>
      </c>
      <c r="M52" s="33">
        <v>1</v>
      </c>
      <c r="N52" s="33">
        <f t="shared" si="36"/>
        <v>6</v>
      </c>
      <c r="O52" s="33">
        <v>36921.3724</v>
      </c>
      <c r="P52" s="33">
        <f t="shared" si="37"/>
        <v>47997.784120000004</v>
      </c>
      <c r="Q52" s="33">
        <f t="shared" si="38"/>
        <v>11999.446030000001</v>
      </c>
      <c r="R52" s="33">
        <v>4</v>
      </c>
      <c r="S52" s="33">
        <f t="shared" si="39"/>
        <v>6</v>
      </c>
      <c r="T52" s="33">
        <v>20114.542300000001</v>
      </c>
      <c r="U52" s="33">
        <f t="shared" si="40"/>
        <v>26148.904990000003</v>
      </c>
      <c r="V52" s="33">
        <f t="shared" si="41"/>
        <v>6537.2262475000007</v>
      </c>
      <c r="W52" s="33">
        <v>5</v>
      </c>
      <c r="X52" s="33">
        <f t="shared" si="42"/>
        <v>8</v>
      </c>
      <c r="Y52" s="33">
        <v>24934.228399999993</v>
      </c>
      <c r="Z52" s="33">
        <f t="shared" si="43"/>
        <v>32414.49691999999</v>
      </c>
      <c r="AA52" s="33">
        <f t="shared" si="44"/>
        <v>8103.6242299999976</v>
      </c>
      <c r="AB52" s="33">
        <v>4</v>
      </c>
      <c r="AC52" s="33">
        <f t="shared" si="45"/>
        <v>6</v>
      </c>
      <c r="AD52" s="33">
        <v>3451.8595000000005</v>
      </c>
      <c r="AE52" s="33">
        <f t="shared" si="46"/>
        <v>10000</v>
      </c>
      <c r="AF52" s="33">
        <f t="shared" si="47"/>
        <v>2500</v>
      </c>
      <c r="AG52" s="33">
        <v>3</v>
      </c>
      <c r="AH52" s="33">
        <f t="shared" si="48"/>
        <v>6</v>
      </c>
      <c r="AI52" s="34">
        <v>22996.515933333332</v>
      </c>
      <c r="AJ52" s="33">
        <f t="shared" si="49"/>
        <v>29895.470713333332</v>
      </c>
      <c r="AK52" s="33">
        <f t="shared" si="50"/>
        <v>7473.8676783333331</v>
      </c>
      <c r="AL52" s="33">
        <v>3</v>
      </c>
      <c r="AM52" s="33">
        <f t="shared" si="51"/>
        <v>6</v>
      </c>
      <c r="AN52" s="33">
        <v>7462.0622999999996</v>
      </c>
      <c r="AO52" s="33">
        <f t="shared" si="52"/>
        <v>10000</v>
      </c>
      <c r="AP52" s="33">
        <f t="shared" si="53"/>
        <v>2500</v>
      </c>
      <c r="AQ52" s="33">
        <v>2</v>
      </c>
      <c r="AR52" s="33">
        <f t="shared" si="54"/>
        <v>6</v>
      </c>
      <c r="AS52" s="33">
        <f t="shared" si="55"/>
        <v>120716.69903333332</v>
      </c>
      <c r="AT52" s="33">
        <f t="shared" si="56"/>
        <v>176456.65674333333</v>
      </c>
      <c r="AU52" s="33">
        <f t="shared" si="57"/>
        <v>44114.164185833331</v>
      </c>
      <c r="AV52" s="33">
        <f t="shared" si="58"/>
        <v>26</v>
      </c>
      <c r="AW52" s="33">
        <f t="shared" si="59"/>
        <v>6.5</v>
      </c>
      <c r="AX52" s="33">
        <f t="shared" si="60"/>
        <v>50</v>
      </c>
      <c r="AY52" s="33">
        <f t="shared" si="61"/>
        <v>12.5</v>
      </c>
    </row>
    <row r="53" spans="1:51" x14ac:dyDescent="0.25">
      <c r="A53" s="31" t="s">
        <v>61</v>
      </c>
      <c r="B53" s="32" t="s">
        <v>66</v>
      </c>
      <c r="C53" s="32" t="s">
        <v>110</v>
      </c>
      <c r="D53" s="33" t="s">
        <v>66</v>
      </c>
      <c r="E53" s="33"/>
      <c r="F53" s="33">
        <f t="shared" si="31"/>
        <v>10000</v>
      </c>
      <c r="G53" s="33">
        <f t="shared" si="32"/>
        <v>2500</v>
      </c>
      <c r="H53" s="33"/>
      <c r="I53" s="33">
        <f t="shared" si="33"/>
        <v>6</v>
      </c>
      <c r="J53" s="33"/>
      <c r="K53" s="33">
        <f t="shared" si="34"/>
        <v>10000</v>
      </c>
      <c r="L53" s="33">
        <f t="shared" si="35"/>
        <v>2500</v>
      </c>
      <c r="M53" s="33"/>
      <c r="N53" s="33">
        <f t="shared" si="36"/>
        <v>6</v>
      </c>
      <c r="O53" s="33">
        <v>29409.243500000004</v>
      </c>
      <c r="P53" s="33">
        <f t="shared" si="37"/>
        <v>38232.016550000008</v>
      </c>
      <c r="Q53" s="33">
        <f t="shared" si="38"/>
        <v>9558.0041375000019</v>
      </c>
      <c r="R53" s="33">
        <v>8</v>
      </c>
      <c r="S53" s="33">
        <f t="shared" si="39"/>
        <v>10.4</v>
      </c>
      <c r="T53" s="33">
        <v>92121.899600000033</v>
      </c>
      <c r="U53" s="33">
        <f t="shared" si="40"/>
        <v>119758.46948000004</v>
      </c>
      <c r="V53" s="33">
        <f t="shared" si="41"/>
        <v>29939.617370000011</v>
      </c>
      <c r="W53" s="33">
        <v>10</v>
      </c>
      <c r="X53" s="33">
        <f t="shared" si="42"/>
        <v>13</v>
      </c>
      <c r="Y53" s="33">
        <v>27471.287099999994</v>
      </c>
      <c r="Z53" s="33">
        <f t="shared" si="43"/>
        <v>35712.673229999993</v>
      </c>
      <c r="AA53" s="33">
        <f t="shared" si="44"/>
        <v>8928.1683074999983</v>
      </c>
      <c r="AB53" s="33">
        <v>4</v>
      </c>
      <c r="AC53" s="33">
        <f t="shared" si="45"/>
        <v>6</v>
      </c>
      <c r="AD53" s="33">
        <v>14812.0512</v>
      </c>
      <c r="AE53" s="33">
        <f t="shared" si="46"/>
        <v>19255.666560000001</v>
      </c>
      <c r="AF53" s="33">
        <f t="shared" si="47"/>
        <v>4813.9166400000004</v>
      </c>
      <c r="AG53" s="33">
        <v>2</v>
      </c>
      <c r="AH53" s="33">
        <f t="shared" si="48"/>
        <v>6</v>
      </c>
      <c r="AI53" s="34">
        <v>0</v>
      </c>
      <c r="AJ53" s="33">
        <f t="shared" si="49"/>
        <v>18000</v>
      </c>
      <c r="AK53" s="33">
        <f t="shared" si="50"/>
        <v>4500</v>
      </c>
      <c r="AL53" s="33">
        <v>7</v>
      </c>
      <c r="AM53" s="33">
        <f t="shared" si="51"/>
        <v>9.1</v>
      </c>
      <c r="AN53" s="33">
        <v>712.96439999999984</v>
      </c>
      <c r="AO53" s="33">
        <f t="shared" si="52"/>
        <v>10000</v>
      </c>
      <c r="AP53" s="33">
        <f t="shared" si="53"/>
        <v>2500</v>
      </c>
      <c r="AQ53" s="33">
        <v>2</v>
      </c>
      <c r="AR53" s="33">
        <f t="shared" si="54"/>
        <v>6</v>
      </c>
      <c r="AS53" s="33">
        <f t="shared" si="55"/>
        <v>164527.44580000002</v>
      </c>
      <c r="AT53" s="33">
        <f t="shared" si="56"/>
        <v>260958.82582000006</v>
      </c>
      <c r="AU53" s="33">
        <f t="shared" si="57"/>
        <v>65239.706455000014</v>
      </c>
      <c r="AV53" s="33">
        <f t="shared" si="58"/>
        <v>33</v>
      </c>
      <c r="AW53" s="33">
        <f t="shared" si="59"/>
        <v>8.25</v>
      </c>
      <c r="AX53" s="33">
        <f t="shared" si="60"/>
        <v>62.5</v>
      </c>
      <c r="AY53" s="33">
        <f t="shared" si="61"/>
        <v>15.625</v>
      </c>
    </row>
    <row r="54" spans="1:51" x14ac:dyDescent="0.25">
      <c r="A54" s="31" t="s">
        <v>61</v>
      </c>
      <c r="B54" s="32" t="s">
        <v>66</v>
      </c>
      <c r="C54" s="32" t="s">
        <v>115</v>
      </c>
      <c r="D54" s="33" t="s">
        <v>66</v>
      </c>
      <c r="E54" s="33">
        <v>4265.7669999999998</v>
      </c>
      <c r="F54" s="33">
        <f t="shared" si="31"/>
        <v>10000</v>
      </c>
      <c r="G54" s="33">
        <f t="shared" si="32"/>
        <v>2500</v>
      </c>
      <c r="H54" s="33">
        <v>4</v>
      </c>
      <c r="I54" s="33">
        <f t="shared" si="33"/>
        <v>6</v>
      </c>
      <c r="J54" s="33">
        <v>1335.8645000000001</v>
      </c>
      <c r="K54" s="33">
        <f t="shared" si="34"/>
        <v>10000</v>
      </c>
      <c r="L54" s="33">
        <f t="shared" si="35"/>
        <v>2500</v>
      </c>
      <c r="M54" s="33">
        <v>2</v>
      </c>
      <c r="N54" s="33">
        <f t="shared" si="36"/>
        <v>6</v>
      </c>
      <c r="O54" s="33">
        <v>15736.408499999998</v>
      </c>
      <c r="P54" s="33">
        <f t="shared" si="37"/>
        <v>20457.331049999997</v>
      </c>
      <c r="Q54" s="33">
        <f t="shared" si="38"/>
        <v>5114.3327624999993</v>
      </c>
      <c r="R54" s="33">
        <v>6</v>
      </c>
      <c r="S54" s="33">
        <f t="shared" si="39"/>
        <v>7.8000000000000007</v>
      </c>
      <c r="T54" s="33">
        <v>19155.396399999998</v>
      </c>
      <c r="U54" s="33">
        <f t="shared" si="40"/>
        <v>24902.015319999999</v>
      </c>
      <c r="V54" s="33">
        <f t="shared" si="41"/>
        <v>6225.5038299999997</v>
      </c>
      <c r="W54" s="33">
        <v>11</v>
      </c>
      <c r="X54" s="33">
        <f t="shared" si="42"/>
        <v>14.3</v>
      </c>
      <c r="Y54" s="33">
        <v>10287.016600000001</v>
      </c>
      <c r="Z54" s="33">
        <f t="shared" si="43"/>
        <v>18000</v>
      </c>
      <c r="AA54" s="33">
        <f t="shared" si="44"/>
        <v>4500</v>
      </c>
      <c r="AB54" s="33">
        <v>4</v>
      </c>
      <c r="AC54" s="33">
        <f t="shared" si="45"/>
        <v>6</v>
      </c>
      <c r="AD54" s="33">
        <v>3901.3897999999999</v>
      </c>
      <c r="AE54" s="33">
        <f t="shared" si="46"/>
        <v>10000</v>
      </c>
      <c r="AF54" s="33">
        <f t="shared" si="47"/>
        <v>2500</v>
      </c>
      <c r="AG54" s="33">
        <v>2</v>
      </c>
      <c r="AH54" s="33">
        <f t="shared" si="48"/>
        <v>6</v>
      </c>
      <c r="AI54" s="34">
        <v>0</v>
      </c>
      <c r="AJ54" s="33">
        <f t="shared" si="49"/>
        <v>18000</v>
      </c>
      <c r="AK54" s="33">
        <f t="shared" si="50"/>
        <v>4500</v>
      </c>
      <c r="AL54" s="33">
        <v>11</v>
      </c>
      <c r="AM54" s="33">
        <f t="shared" si="51"/>
        <v>14.3</v>
      </c>
      <c r="AN54" s="33">
        <v>2820.3702000000003</v>
      </c>
      <c r="AO54" s="33">
        <f t="shared" si="52"/>
        <v>10000</v>
      </c>
      <c r="AP54" s="33">
        <f t="shared" si="53"/>
        <v>2500</v>
      </c>
      <c r="AQ54" s="33">
        <v>1</v>
      </c>
      <c r="AR54" s="33">
        <f t="shared" si="54"/>
        <v>6</v>
      </c>
      <c r="AS54" s="33">
        <f t="shared" si="55"/>
        <v>57502.212999999989</v>
      </c>
      <c r="AT54" s="33">
        <f t="shared" si="56"/>
        <v>121359.34636999998</v>
      </c>
      <c r="AU54" s="33">
        <f t="shared" si="57"/>
        <v>30339.836592499996</v>
      </c>
      <c r="AV54" s="33">
        <f t="shared" si="58"/>
        <v>41</v>
      </c>
      <c r="AW54" s="33">
        <f t="shared" si="59"/>
        <v>10.25</v>
      </c>
      <c r="AX54" s="33">
        <f t="shared" si="60"/>
        <v>66.400000000000006</v>
      </c>
      <c r="AY54" s="33">
        <f t="shared" si="61"/>
        <v>16.600000000000001</v>
      </c>
    </row>
    <row r="55" spans="1:51" x14ac:dyDescent="0.25">
      <c r="A55" s="31" t="s">
        <v>61</v>
      </c>
      <c r="B55" s="32" t="s">
        <v>66</v>
      </c>
      <c r="C55" s="32" t="s">
        <v>117</v>
      </c>
      <c r="D55" s="33" t="s">
        <v>66</v>
      </c>
      <c r="E55" s="33">
        <v>10565.738299999997</v>
      </c>
      <c r="F55" s="33">
        <f t="shared" si="31"/>
        <v>13735.459789999997</v>
      </c>
      <c r="G55" s="33">
        <f t="shared" si="32"/>
        <v>3433.8649474999993</v>
      </c>
      <c r="H55" s="33">
        <v>1</v>
      </c>
      <c r="I55" s="33">
        <f t="shared" si="33"/>
        <v>6</v>
      </c>
      <c r="J55" s="33">
        <v>4172.4755999999998</v>
      </c>
      <c r="K55" s="33">
        <f t="shared" si="34"/>
        <v>10000</v>
      </c>
      <c r="L55" s="33">
        <f t="shared" si="35"/>
        <v>2500</v>
      </c>
      <c r="M55" s="33">
        <v>1</v>
      </c>
      <c r="N55" s="33">
        <f t="shared" si="36"/>
        <v>6</v>
      </c>
      <c r="O55" s="33">
        <v>34469.910799999998</v>
      </c>
      <c r="P55" s="33">
        <f t="shared" si="37"/>
        <v>44810.884039999997</v>
      </c>
      <c r="Q55" s="33">
        <f t="shared" si="38"/>
        <v>11202.721009999999</v>
      </c>
      <c r="R55" s="33">
        <v>6</v>
      </c>
      <c r="S55" s="33">
        <f t="shared" si="39"/>
        <v>7.8000000000000007</v>
      </c>
      <c r="T55" s="33">
        <v>39148.729300000006</v>
      </c>
      <c r="U55" s="33">
        <f t="shared" si="40"/>
        <v>50893.348090000007</v>
      </c>
      <c r="V55" s="33">
        <f t="shared" si="41"/>
        <v>12723.337022500002</v>
      </c>
      <c r="W55" s="33">
        <v>8</v>
      </c>
      <c r="X55" s="33">
        <f t="shared" si="42"/>
        <v>10.4</v>
      </c>
      <c r="Y55" s="33">
        <v>13128.686000000002</v>
      </c>
      <c r="Z55" s="33">
        <f t="shared" si="43"/>
        <v>18000</v>
      </c>
      <c r="AA55" s="33">
        <f t="shared" si="44"/>
        <v>4500</v>
      </c>
      <c r="AB55" s="33">
        <v>3</v>
      </c>
      <c r="AC55" s="33">
        <f t="shared" si="45"/>
        <v>6</v>
      </c>
      <c r="AD55" s="33">
        <v>2731.4883</v>
      </c>
      <c r="AE55" s="33">
        <f t="shared" si="46"/>
        <v>10000</v>
      </c>
      <c r="AF55" s="33">
        <f t="shared" si="47"/>
        <v>2500</v>
      </c>
      <c r="AG55" s="33">
        <v>3</v>
      </c>
      <c r="AH55" s="33">
        <f t="shared" si="48"/>
        <v>6</v>
      </c>
      <c r="AI55" s="34">
        <v>0</v>
      </c>
      <c r="AJ55" s="33">
        <f t="shared" si="49"/>
        <v>18000</v>
      </c>
      <c r="AK55" s="33">
        <f t="shared" si="50"/>
        <v>4500</v>
      </c>
      <c r="AL55" s="33">
        <v>7</v>
      </c>
      <c r="AM55" s="33">
        <f t="shared" si="51"/>
        <v>9.1</v>
      </c>
      <c r="AN55" s="33">
        <v>1390.7433999999998</v>
      </c>
      <c r="AO55" s="33">
        <f t="shared" si="52"/>
        <v>10000</v>
      </c>
      <c r="AP55" s="33">
        <f t="shared" si="53"/>
        <v>2500</v>
      </c>
      <c r="AQ55" s="33">
        <v>2</v>
      </c>
      <c r="AR55" s="33">
        <f t="shared" si="54"/>
        <v>6</v>
      </c>
      <c r="AS55" s="33">
        <f t="shared" si="55"/>
        <v>105607.7717</v>
      </c>
      <c r="AT55" s="33">
        <f t="shared" si="56"/>
        <v>175439.69192000001</v>
      </c>
      <c r="AU55" s="33">
        <f t="shared" si="57"/>
        <v>43859.922980000003</v>
      </c>
      <c r="AV55" s="33">
        <f t="shared" si="58"/>
        <v>31</v>
      </c>
      <c r="AW55" s="33">
        <f t="shared" si="59"/>
        <v>7.75</v>
      </c>
      <c r="AX55" s="33">
        <f t="shared" si="60"/>
        <v>57.300000000000004</v>
      </c>
      <c r="AY55" s="33">
        <f t="shared" si="61"/>
        <v>14.325000000000001</v>
      </c>
    </row>
  </sheetData>
  <autoFilter ref="A1:AY55" xr:uid="{194F0858-BCE7-47F9-890F-FB0FCE938CBD}">
    <sortState xmlns:xlrd2="http://schemas.microsoft.com/office/spreadsheetml/2017/richdata2" ref="A2:AY55">
      <sortCondition ref="B1:B5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7C6A-0D51-4D5E-B4BA-BD631901284E}">
  <dimension ref="B3:C10"/>
  <sheetViews>
    <sheetView workbookViewId="0">
      <selection activeCell="F14" sqref="F14"/>
    </sheetView>
  </sheetViews>
  <sheetFormatPr baseColWidth="10" defaultRowHeight="15" x14ac:dyDescent="0.25"/>
  <cols>
    <col min="3" max="3" width="28" bestFit="1" customWidth="1"/>
  </cols>
  <sheetData>
    <row r="3" spans="2:3" x14ac:dyDescent="0.25">
      <c r="B3">
        <v>1</v>
      </c>
      <c r="C3" s="38" t="s">
        <v>25</v>
      </c>
    </row>
    <row r="4" spans="2:3" x14ac:dyDescent="0.25">
      <c r="B4">
        <v>1</v>
      </c>
      <c r="C4" s="39" t="s">
        <v>29</v>
      </c>
    </row>
    <row r="5" spans="2:3" x14ac:dyDescent="0.25">
      <c r="C5" s="37" t="s">
        <v>33</v>
      </c>
    </row>
    <row r="6" spans="2:3" x14ac:dyDescent="0.25">
      <c r="B6">
        <v>1</v>
      </c>
      <c r="C6" s="40" t="s">
        <v>37</v>
      </c>
    </row>
    <row r="7" spans="2:3" x14ac:dyDescent="0.25">
      <c r="B7">
        <v>1</v>
      </c>
      <c r="C7" s="41" t="s">
        <v>41</v>
      </c>
    </row>
    <row r="8" spans="2:3" x14ac:dyDescent="0.25">
      <c r="B8">
        <v>1</v>
      </c>
      <c r="C8" s="42" t="s">
        <v>45</v>
      </c>
    </row>
    <row r="9" spans="2:3" x14ac:dyDescent="0.25">
      <c r="B9">
        <v>1</v>
      </c>
      <c r="C9" s="43" t="s">
        <v>49</v>
      </c>
    </row>
    <row r="10" spans="2:3" x14ac:dyDescent="0.25">
      <c r="B10">
        <v>1</v>
      </c>
      <c r="C10" s="44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FCF97-1B5F-429B-ABDC-8A9305686671}">
  <dimension ref="A1:G56"/>
  <sheetViews>
    <sheetView workbookViewId="0">
      <selection activeCell="D2" sqref="D2:D56"/>
    </sheetView>
  </sheetViews>
  <sheetFormatPr baseColWidth="10" defaultRowHeight="15" x14ac:dyDescent="0.25"/>
  <cols>
    <col min="1" max="1" width="11.42578125" bestFit="1" customWidth="1"/>
    <col min="2" max="2" width="25.5703125" bestFit="1" customWidth="1"/>
    <col min="3" max="3" width="5.7109375" bestFit="1" customWidth="1"/>
    <col min="4" max="7" width="44.85546875" style="35" bestFit="1" customWidth="1"/>
  </cols>
  <sheetData>
    <row r="1" spans="1:7" x14ac:dyDescent="0.25">
      <c r="A1" s="45" t="s">
        <v>135</v>
      </c>
      <c r="B1" s="45" t="s">
        <v>136</v>
      </c>
      <c r="C1" s="46"/>
      <c r="D1" s="47" t="s">
        <v>137</v>
      </c>
      <c r="E1" s="47" t="s">
        <v>138</v>
      </c>
      <c r="F1" s="47" t="s">
        <v>139</v>
      </c>
      <c r="G1" s="47" t="s">
        <v>140</v>
      </c>
    </row>
    <row r="2" spans="1:7" x14ac:dyDescent="0.25">
      <c r="A2" t="s">
        <v>61</v>
      </c>
      <c r="B2" t="s">
        <v>120</v>
      </c>
      <c r="C2" s="48" t="s">
        <v>80</v>
      </c>
      <c r="D2" s="35" t="s">
        <v>130</v>
      </c>
      <c r="E2" s="35" t="s">
        <v>132</v>
      </c>
      <c r="F2" s="35" t="s">
        <v>131</v>
      </c>
      <c r="G2" s="35" t="s">
        <v>130</v>
      </c>
    </row>
    <row r="3" spans="1:7" x14ac:dyDescent="0.25">
      <c r="A3" t="s">
        <v>61</v>
      </c>
      <c r="B3" t="s">
        <v>120</v>
      </c>
      <c r="C3" s="48" t="s">
        <v>85</v>
      </c>
      <c r="D3" s="35" t="s">
        <v>130</v>
      </c>
      <c r="E3" s="35" t="s">
        <v>132</v>
      </c>
      <c r="F3" s="35" t="s">
        <v>131</v>
      </c>
      <c r="G3" s="35" t="s">
        <v>130</v>
      </c>
    </row>
    <row r="4" spans="1:7" x14ac:dyDescent="0.25">
      <c r="A4" t="s">
        <v>61</v>
      </c>
      <c r="B4" t="s">
        <v>120</v>
      </c>
      <c r="C4" s="48" t="s">
        <v>89</v>
      </c>
      <c r="D4" s="35" t="s">
        <v>130</v>
      </c>
      <c r="E4" s="35" t="s">
        <v>132</v>
      </c>
      <c r="F4" s="35" t="s">
        <v>131</v>
      </c>
      <c r="G4" s="35" t="s">
        <v>130</v>
      </c>
    </row>
    <row r="5" spans="1:7" x14ac:dyDescent="0.25">
      <c r="A5" t="s">
        <v>61</v>
      </c>
      <c r="B5" t="s">
        <v>120</v>
      </c>
      <c r="C5" s="48" t="s">
        <v>91</v>
      </c>
      <c r="D5" s="35" t="s">
        <v>130</v>
      </c>
      <c r="E5" s="35" t="s">
        <v>132</v>
      </c>
      <c r="F5" s="35" t="s">
        <v>131</v>
      </c>
      <c r="G5" s="35" t="s">
        <v>130</v>
      </c>
    </row>
    <row r="6" spans="1:7" x14ac:dyDescent="0.25">
      <c r="A6" t="s">
        <v>61</v>
      </c>
      <c r="B6" t="s">
        <v>120</v>
      </c>
      <c r="C6" s="48" t="s">
        <v>92</v>
      </c>
      <c r="D6" s="35" t="s">
        <v>130</v>
      </c>
      <c r="E6" s="35" t="s">
        <v>132</v>
      </c>
      <c r="F6" s="35" t="s">
        <v>131</v>
      </c>
      <c r="G6" s="35" t="s">
        <v>130</v>
      </c>
    </row>
    <row r="7" spans="1:7" x14ac:dyDescent="0.25">
      <c r="A7" t="s">
        <v>61</v>
      </c>
      <c r="B7" t="s">
        <v>120</v>
      </c>
      <c r="C7" s="48" t="s">
        <v>97</v>
      </c>
      <c r="D7" s="35" t="s">
        <v>130</v>
      </c>
      <c r="E7" s="35" t="s">
        <v>132</v>
      </c>
      <c r="F7" s="35" t="s">
        <v>131</v>
      </c>
      <c r="G7" s="35" t="s">
        <v>130</v>
      </c>
    </row>
    <row r="8" spans="1:7" x14ac:dyDescent="0.25">
      <c r="A8" t="s">
        <v>61</v>
      </c>
      <c r="B8" t="s">
        <v>120</v>
      </c>
      <c r="C8" s="48" t="s">
        <v>108</v>
      </c>
      <c r="D8" s="35" t="s">
        <v>130</v>
      </c>
      <c r="E8" s="35" t="s">
        <v>132</v>
      </c>
      <c r="F8" s="35" t="s">
        <v>131</v>
      </c>
      <c r="G8" s="35" t="s">
        <v>130</v>
      </c>
    </row>
    <row r="9" spans="1:7" x14ac:dyDescent="0.25">
      <c r="A9" t="s">
        <v>61</v>
      </c>
      <c r="B9" t="s">
        <v>120</v>
      </c>
      <c r="C9" s="48" t="s">
        <v>111</v>
      </c>
      <c r="D9" s="35" t="s">
        <v>130</v>
      </c>
      <c r="E9" s="35" t="s">
        <v>132</v>
      </c>
      <c r="F9" s="35" t="s">
        <v>131</v>
      </c>
      <c r="G9" s="35" t="s">
        <v>130</v>
      </c>
    </row>
    <row r="10" spans="1:7" x14ac:dyDescent="0.25">
      <c r="A10" t="s">
        <v>61</v>
      </c>
      <c r="B10" t="s">
        <v>120</v>
      </c>
      <c r="C10" s="48" t="s">
        <v>116</v>
      </c>
      <c r="D10" s="35" t="s">
        <v>130</v>
      </c>
      <c r="E10" s="35" t="s">
        <v>132</v>
      </c>
      <c r="F10" s="35" t="s">
        <v>131</v>
      </c>
      <c r="G10" s="35" t="s">
        <v>130</v>
      </c>
    </row>
    <row r="11" spans="1:7" x14ac:dyDescent="0.25">
      <c r="A11" t="s">
        <v>61</v>
      </c>
      <c r="B11" t="s">
        <v>120</v>
      </c>
      <c r="C11" s="48" t="s">
        <v>118</v>
      </c>
      <c r="D11" s="35" t="s">
        <v>130</v>
      </c>
      <c r="E11" s="35" t="s">
        <v>132</v>
      </c>
      <c r="F11" s="35" t="s">
        <v>131</v>
      </c>
      <c r="G11" s="35" t="s">
        <v>130</v>
      </c>
    </row>
    <row r="12" spans="1:7" x14ac:dyDescent="0.25">
      <c r="A12" t="s">
        <v>61</v>
      </c>
      <c r="B12" t="s">
        <v>121</v>
      </c>
      <c r="C12" s="49" t="s">
        <v>70</v>
      </c>
      <c r="D12" s="35" t="s">
        <v>131</v>
      </c>
      <c r="E12" s="35" t="s">
        <v>133</v>
      </c>
      <c r="F12" s="35" t="s">
        <v>132</v>
      </c>
      <c r="G12" s="35" t="s">
        <v>131</v>
      </c>
    </row>
    <row r="13" spans="1:7" x14ac:dyDescent="0.25">
      <c r="A13" t="s">
        <v>61</v>
      </c>
      <c r="B13" t="s">
        <v>121</v>
      </c>
      <c r="C13" s="48" t="s">
        <v>71</v>
      </c>
      <c r="D13" s="35" t="s">
        <v>131</v>
      </c>
      <c r="E13" s="35" t="s">
        <v>133</v>
      </c>
      <c r="F13" s="35" t="s">
        <v>132</v>
      </c>
      <c r="G13" s="35" t="s">
        <v>131</v>
      </c>
    </row>
    <row r="14" spans="1:7" x14ac:dyDescent="0.25">
      <c r="A14" t="s">
        <v>61</v>
      </c>
      <c r="B14" t="s">
        <v>121</v>
      </c>
      <c r="C14" s="48" t="s">
        <v>73</v>
      </c>
      <c r="D14" s="35" t="s">
        <v>131</v>
      </c>
      <c r="E14" s="35" t="s">
        <v>133</v>
      </c>
      <c r="F14" s="35" t="s">
        <v>132</v>
      </c>
      <c r="G14" s="35" t="s">
        <v>131</v>
      </c>
    </row>
    <row r="15" spans="1:7" x14ac:dyDescent="0.25">
      <c r="A15" t="s">
        <v>61</v>
      </c>
      <c r="B15" t="s">
        <v>121</v>
      </c>
      <c r="C15" s="48" t="s">
        <v>75</v>
      </c>
      <c r="D15" s="35" t="s">
        <v>131</v>
      </c>
      <c r="E15" s="35" t="s">
        <v>133</v>
      </c>
      <c r="F15" s="35" t="s">
        <v>132</v>
      </c>
      <c r="G15" s="35" t="s">
        <v>131</v>
      </c>
    </row>
    <row r="16" spans="1:7" x14ac:dyDescent="0.25">
      <c r="A16" t="s">
        <v>61</v>
      </c>
      <c r="B16" t="s">
        <v>121</v>
      </c>
      <c r="C16" s="48" t="s">
        <v>86</v>
      </c>
      <c r="D16" s="35" t="s">
        <v>131</v>
      </c>
      <c r="E16" s="35" t="s">
        <v>133</v>
      </c>
      <c r="F16" s="35" t="s">
        <v>132</v>
      </c>
      <c r="G16" s="35" t="s">
        <v>131</v>
      </c>
    </row>
    <row r="17" spans="1:7" x14ac:dyDescent="0.25">
      <c r="A17" t="s">
        <v>61</v>
      </c>
      <c r="B17" t="s">
        <v>121</v>
      </c>
      <c r="C17" s="48" t="s">
        <v>93</v>
      </c>
      <c r="D17" s="35" t="s">
        <v>131</v>
      </c>
      <c r="E17" s="35" t="s">
        <v>133</v>
      </c>
      <c r="F17" s="35" t="s">
        <v>132</v>
      </c>
      <c r="G17" s="35" t="s">
        <v>131</v>
      </c>
    </row>
    <row r="18" spans="1:7" x14ac:dyDescent="0.25">
      <c r="A18" t="s">
        <v>61</v>
      </c>
      <c r="B18" t="s">
        <v>121</v>
      </c>
      <c r="C18" s="48" t="s">
        <v>95</v>
      </c>
      <c r="D18" s="35" t="s">
        <v>131</v>
      </c>
      <c r="E18" s="35" t="s">
        <v>133</v>
      </c>
      <c r="F18" s="35" t="s">
        <v>132</v>
      </c>
      <c r="G18" s="35" t="s">
        <v>131</v>
      </c>
    </row>
    <row r="19" spans="1:7" x14ac:dyDescent="0.25">
      <c r="A19" t="s">
        <v>61</v>
      </c>
      <c r="B19" t="s">
        <v>121</v>
      </c>
      <c r="C19" s="48" t="s">
        <v>101</v>
      </c>
      <c r="D19" s="35" t="s">
        <v>131</v>
      </c>
      <c r="E19" s="35" t="s">
        <v>133</v>
      </c>
      <c r="F19" s="35" t="s">
        <v>132</v>
      </c>
      <c r="G19" s="35" t="s">
        <v>131</v>
      </c>
    </row>
    <row r="20" spans="1:7" x14ac:dyDescent="0.25">
      <c r="A20" t="s">
        <v>61</v>
      </c>
      <c r="B20" t="s">
        <v>121</v>
      </c>
      <c r="C20" s="48" t="s">
        <v>103</v>
      </c>
      <c r="D20" s="35" t="s">
        <v>131</v>
      </c>
      <c r="E20" s="35" t="s">
        <v>133</v>
      </c>
      <c r="F20" s="35" t="s">
        <v>132</v>
      </c>
      <c r="G20" s="35" t="s">
        <v>131</v>
      </c>
    </row>
    <row r="21" spans="1:7" x14ac:dyDescent="0.25">
      <c r="A21" t="s">
        <v>61</v>
      </c>
      <c r="B21" t="s">
        <v>121</v>
      </c>
      <c r="C21" s="48" t="s">
        <v>113</v>
      </c>
      <c r="D21" s="35" t="s">
        <v>131</v>
      </c>
      <c r="E21" s="35" t="s">
        <v>133</v>
      </c>
      <c r="F21" s="35" t="s">
        <v>132</v>
      </c>
      <c r="G21" s="35" t="s">
        <v>131</v>
      </c>
    </row>
    <row r="22" spans="1:7" x14ac:dyDescent="0.25">
      <c r="A22" t="s">
        <v>61</v>
      </c>
      <c r="B22" t="s">
        <v>121</v>
      </c>
      <c r="C22" s="48" t="s">
        <v>114</v>
      </c>
      <c r="D22" s="35" t="s">
        <v>131</v>
      </c>
      <c r="E22" s="35" t="s">
        <v>133</v>
      </c>
      <c r="F22" s="35" t="s">
        <v>132</v>
      </c>
      <c r="G22" s="35" t="s">
        <v>131</v>
      </c>
    </row>
    <row r="23" spans="1:7" x14ac:dyDescent="0.25">
      <c r="A23" t="s">
        <v>61</v>
      </c>
      <c r="B23" t="s">
        <v>121</v>
      </c>
      <c r="C23" s="48" t="s">
        <v>119</v>
      </c>
      <c r="D23" s="35" t="s">
        <v>131</v>
      </c>
      <c r="E23" s="35" t="s">
        <v>133</v>
      </c>
      <c r="F23" s="35" t="s">
        <v>132</v>
      </c>
      <c r="G23" s="35" t="s">
        <v>131</v>
      </c>
    </row>
    <row r="24" spans="1:7" x14ac:dyDescent="0.25">
      <c r="A24" t="s">
        <v>61</v>
      </c>
      <c r="B24" t="s">
        <v>122</v>
      </c>
      <c r="C24" s="48" t="s">
        <v>65</v>
      </c>
      <c r="D24" s="35" t="s">
        <v>132</v>
      </c>
      <c r="E24" s="35" t="s">
        <v>134</v>
      </c>
      <c r="F24" s="35" t="s">
        <v>133</v>
      </c>
      <c r="G24" s="35" t="s">
        <v>132</v>
      </c>
    </row>
    <row r="25" spans="1:7" x14ac:dyDescent="0.25">
      <c r="A25" t="s">
        <v>61</v>
      </c>
      <c r="B25" t="s">
        <v>122</v>
      </c>
      <c r="C25" s="48" t="s">
        <v>68</v>
      </c>
      <c r="D25" s="35" t="s">
        <v>132</v>
      </c>
      <c r="E25" s="35" t="s">
        <v>134</v>
      </c>
      <c r="F25" s="35" t="s">
        <v>133</v>
      </c>
      <c r="G25" s="35" t="s">
        <v>132</v>
      </c>
    </row>
    <row r="26" spans="1:7" x14ac:dyDescent="0.25">
      <c r="A26" t="s">
        <v>61</v>
      </c>
      <c r="B26" t="s">
        <v>122</v>
      </c>
      <c r="C26" s="48" t="s">
        <v>72</v>
      </c>
      <c r="D26" s="35" t="s">
        <v>132</v>
      </c>
      <c r="E26" s="35" t="s">
        <v>134</v>
      </c>
      <c r="F26" s="35" t="s">
        <v>133</v>
      </c>
      <c r="G26" s="35" t="s">
        <v>132</v>
      </c>
    </row>
    <row r="27" spans="1:7" x14ac:dyDescent="0.25">
      <c r="A27" t="s">
        <v>61</v>
      </c>
      <c r="B27" t="s">
        <v>122</v>
      </c>
      <c r="C27" s="48" t="s">
        <v>77</v>
      </c>
      <c r="D27" s="35" t="s">
        <v>132</v>
      </c>
      <c r="E27" s="35" t="s">
        <v>134</v>
      </c>
      <c r="F27" s="35" t="s">
        <v>133</v>
      </c>
      <c r="G27" s="35" t="s">
        <v>132</v>
      </c>
    </row>
    <row r="28" spans="1:7" x14ac:dyDescent="0.25">
      <c r="A28" t="s">
        <v>61</v>
      </c>
      <c r="B28" t="s">
        <v>122</v>
      </c>
      <c r="C28" s="48" t="s">
        <v>81</v>
      </c>
      <c r="D28" s="35" t="s">
        <v>132</v>
      </c>
      <c r="E28" s="35" t="s">
        <v>134</v>
      </c>
      <c r="F28" s="35" t="s">
        <v>133</v>
      </c>
      <c r="G28" s="35" t="s">
        <v>132</v>
      </c>
    </row>
    <row r="29" spans="1:7" x14ac:dyDescent="0.25">
      <c r="A29" t="s">
        <v>61</v>
      </c>
      <c r="B29" t="s">
        <v>122</v>
      </c>
      <c r="C29" s="48" t="s">
        <v>84</v>
      </c>
      <c r="D29" s="35" t="s">
        <v>132</v>
      </c>
      <c r="E29" s="35" t="s">
        <v>134</v>
      </c>
      <c r="F29" s="35" t="s">
        <v>133</v>
      </c>
      <c r="G29" s="35" t="s">
        <v>132</v>
      </c>
    </row>
    <row r="30" spans="1:7" x14ac:dyDescent="0.25">
      <c r="A30" t="s">
        <v>61</v>
      </c>
      <c r="B30" t="s">
        <v>122</v>
      </c>
      <c r="C30" s="48" t="s">
        <v>96</v>
      </c>
      <c r="D30" s="35" t="s">
        <v>132</v>
      </c>
      <c r="E30" s="35" t="s">
        <v>134</v>
      </c>
      <c r="F30" s="35" t="s">
        <v>133</v>
      </c>
      <c r="G30" s="35" t="s">
        <v>132</v>
      </c>
    </row>
    <row r="31" spans="1:7" x14ac:dyDescent="0.25">
      <c r="A31" t="s">
        <v>61</v>
      </c>
      <c r="B31" t="s">
        <v>122</v>
      </c>
      <c r="C31" s="48" t="s">
        <v>100</v>
      </c>
      <c r="D31" s="35" t="s">
        <v>132</v>
      </c>
      <c r="E31" s="35" t="s">
        <v>134</v>
      </c>
      <c r="F31" s="35" t="s">
        <v>133</v>
      </c>
      <c r="G31" s="35" t="s">
        <v>132</v>
      </c>
    </row>
    <row r="32" spans="1:7" x14ac:dyDescent="0.25">
      <c r="A32" t="s">
        <v>61</v>
      </c>
      <c r="B32" t="s">
        <v>122</v>
      </c>
      <c r="C32" s="48" t="s">
        <v>104</v>
      </c>
      <c r="D32" s="35" t="s">
        <v>132</v>
      </c>
      <c r="E32" s="35" t="s">
        <v>134</v>
      </c>
      <c r="F32" s="35" t="s">
        <v>133</v>
      </c>
      <c r="G32" s="35" t="s">
        <v>132</v>
      </c>
    </row>
    <row r="33" spans="1:7" x14ac:dyDescent="0.25">
      <c r="A33" t="s">
        <v>61</v>
      </c>
      <c r="B33" t="s">
        <v>122</v>
      </c>
      <c r="C33" s="48" t="s">
        <v>107</v>
      </c>
      <c r="D33" s="35" t="s">
        <v>132</v>
      </c>
      <c r="E33" s="35" t="s">
        <v>134</v>
      </c>
      <c r="F33" s="35" t="s">
        <v>133</v>
      </c>
      <c r="G33" s="35" t="s">
        <v>132</v>
      </c>
    </row>
    <row r="34" spans="1:7" x14ac:dyDescent="0.25">
      <c r="A34" t="s">
        <v>61</v>
      </c>
      <c r="B34" t="s">
        <v>122</v>
      </c>
      <c r="C34" s="48" t="s">
        <v>109</v>
      </c>
      <c r="D34" s="35" t="s">
        <v>132</v>
      </c>
      <c r="E34" s="35" t="s">
        <v>134</v>
      </c>
      <c r="F34" s="35" t="s">
        <v>133</v>
      </c>
      <c r="G34" s="35" t="s">
        <v>132</v>
      </c>
    </row>
    <row r="35" spans="1:7" x14ac:dyDescent="0.25">
      <c r="A35" t="s">
        <v>61</v>
      </c>
      <c r="B35" t="s">
        <v>122</v>
      </c>
      <c r="C35" s="48" t="s">
        <v>112</v>
      </c>
      <c r="D35" s="35" t="s">
        <v>132</v>
      </c>
      <c r="E35" s="35" t="s">
        <v>134</v>
      </c>
      <c r="F35" s="35" t="s">
        <v>133</v>
      </c>
      <c r="G35" s="35" t="s">
        <v>132</v>
      </c>
    </row>
    <row r="36" spans="1:7" x14ac:dyDescent="0.25">
      <c r="A36" t="s">
        <v>61</v>
      </c>
      <c r="B36" t="s">
        <v>123</v>
      </c>
      <c r="C36" s="48" t="s">
        <v>74</v>
      </c>
      <c r="D36" s="35" t="s">
        <v>133</v>
      </c>
      <c r="E36" s="35" t="s">
        <v>141</v>
      </c>
      <c r="F36" s="35" t="s">
        <v>134</v>
      </c>
      <c r="G36" s="35" t="s">
        <v>133</v>
      </c>
    </row>
    <row r="37" spans="1:7" x14ac:dyDescent="0.25">
      <c r="A37" t="s">
        <v>61</v>
      </c>
      <c r="B37" t="s">
        <v>123</v>
      </c>
      <c r="C37" s="48" t="s">
        <v>76</v>
      </c>
      <c r="D37" s="35" t="s">
        <v>133</v>
      </c>
      <c r="E37" s="35" t="s">
        <v>141</v>
      </c>
      <c r="F37" s="35" t="s">
        <v>134</v>
      </c>
      <c r="G37" s="35" t="s">
        <v>133</v>
      </c>
    </row>
    <row r="38" spans="1:7" x14ac:dyDescent="0.25">
      <c r="A38" t="s">
        <v>61</v>
      </c>
      <c r="B38" t="s">
        <v>123</v>
      </c>
      <c r="C38" s="48" t="s">
        <v>82</v>
      </c>
      <c r="D38" s="35" t="s">
        <v>133</v>
      </c>
      <c r="E38" s="35" t="s">
        <v>141</v>
      </c>
      <c r="F38" s="35" t="s">
        <v>134</v>
      </c>
      <c r="G38" s="35" t="s">
        <v>133</v>
      </c>
    </row>
    <row r="39" spans="1:7" x14ac:dyDescent="0.25">
      <c r="A39" t="s">
        <v>61</v>
      </c>
      <c r="B39" t="s">
        <v>123</v>
      </c>
      <c r="C39" s="48" t="s">
        <v>87</v>
      </c>
      <c r="D39" s="35" t="s">
        <v>133</v>
      </c>
      <c r="E39" s="35" t="s">
        <v>141</v>
      </c>
      <c r="F39" s="35" t="s">
        <v>134</v>
      </c>
      <c r="G39" s="35" t="s">
        <v>133</v>
      </c>
    </row>
    <row r="40" spans="1:7" x14ac:dyDescent="0.25">
      <c r="A40" t="s">
        <v>61</v>
      </c>
      <c r="B40" t="s">
        <v>123</v>
      </c>
      <c r="C40" s="48" t="s">
        <v>88</v>
      </c>
      <c r="D40" s="35" t="s">
        <v>133</v>
      </c>
      <c r="E40" s="35" t="s">
        <v>141</v>
      </c>
      <c r="F40" s="35" t="s">
        <v>134</v>
      </c>
      <c r="G40" s="35" t="s">
        <v>133</v>
      </c>
    </row>
    <row r="41" spans="1:7" x14ac:dyDescent="0.25">
      <c r="A41" t="s">
        <v>61</v>
      </c>
      <c r="B41" t="s">
        <v>123</v>
      </c>
      <c r="C41" s="48" t="s">
        <v>63</v>
      </c>
      <c r="D41" s="35" t="s">
        <v>133</v>
      </c>
      <c r="E41" s="35" t="s">
        <v>141</v>
      </c>
      <c r="F41" s="35" t="s">
        <v>134</v>
      </c>
      <c r="G41" s="35" t="s">
        <v>133</v>
      </c>
    </row>
    <row r="42" spans="1:7" x14ac:dyDescent="0.25">
      <c r="A42" t="s">
        <v>61</v>
      </c>
      <c r="B42" t="s">
        <v>123</v>
      </c>
      <c r="C42" s="48" t="s">
        <v>98</v>
      </c>
      <c r="D42" s="35" t="s">
        <v>133</v>
      </c>
      <c r="E42" s="35" t="s">
        <v>141</v>
      </c>
      <c r="F42" s="35" t="s">
        <v>134</v>
      </c>
      <c r="G42" s="35" t="s">
        <v>133</v>
      </c>
    </row>
    <row r="43" spans="1:7" x14ac:dyDescent="0.25">
      <c r="A43" t="s">
        <v>61</v>
      </c>
      <c r="B43" t="s">
        <v>123</v>
      </c>
      <c r="C43" s="48" t="s">
        <v>99</v>
      </c>
      <c r="D43" s="35" t="s">
        <v>133</v>
      </c>
      <c r="E43" s="35" t="s">
        <v>141</v>
      </c>
      <c r="F43" s="35" t="s">
        <v>134</v>
      </c>
      <c r="G43" s="35" t="s">
        <v>133</v>
      </c>
    </row>
    <row r="44" spans="1:7" x14ac:dyDescent="0.25">
      <c r="A44" t="s">
        <v>61</v>
      </c>
      <c r="B44" t="s">
        <v>123</v>
      </c>
      <c r="C44" s="48" t="s">
        <v>102</v>
      </c>
      <c r="D44" s="35" t="s">
        <v>133</v>
      </c>
      <c r="E44" s="35" t="s">
        <v>141</v>
      </c>
      <c r="F44" s="35" t="s">
        <v>134</v>
      </c>
      <c r="G44" s="35" t="s">
        <v>133</v>
      </c>
    </row>
    <row r="45" spans="1:7" x14ac:dyDescent="0.25">
      <c r="A45" t="s">
        <v>61</v>
      </c>
      <c r="B45" t="s">
        <v>123</v>
      </c>
      <c r="C45" s="48" t="s">
        <v>105</v>
      </c>
      <c r="D45" s="35" t="s">
        <v>133</v>
      </c>
      <c r="E45" s="35" t="s">
        <v>141</v>
      </c>
      <c r="F45" s="35" t="s">
        <v>134</v>
      </c>
      <c r="G45" s="35" t="s">
        <v>133</v>
      </c>
    </row>
    <row r="46" spans="1:7" x14ac:dyDescent="0.25">
      <c r="A46" t="s">
        <v>61</v>
      </c>
      <c r="B46" t="s">
        <v>123</v>
      </c>
      <c r="C46" s="48" t="s">
        <v>106</v>
      </c>
      <c r="D46" s="35" t="s">
        <v>133</v>
      </c>
      <c r="E46" s="35" t="s">
        <v>141</v>
      </c>
      <c r="F46" s="35" t="s">
        <v>134</v>
      </c>
      <c r="G46" s="35" t="s">
        <v>133</v>
      </c>
    </row>
    <row r="47" spans="1:7" x14ac:dyDescent="0.25">
      <c r="A47" t="s">
        <v>61</v>
      </c>
      <c r="B47" t="s">
        <v>123</v>
      </c>
      <c r="C47" s="48" t="s">
        <v>124</v>
      </c>
      <c r="D47" s="35" t="s">
        <v>133</v>
      </c>
      <c r="E47" s="35" t="s">
        <v>141</v>
      </c>
      <c r="F47" s="35" t="s">
        <v>134</v>
      </c>
      <c r="G47" s="35" t="s">
        <v>133</v>
      </c>
    </row>
    <row r="48" spans="1:7" x14ac:dyDescent="0.25">
      <c r="A48" t="s">
        <v>61</v>
      </c>
      <c r="B48" t="s">
        <v>123</v>
      </c>
      <c r="C48" s="48" t="s">
        <v>125</v>
      </c>
      <c r="D48" s="35" t="s">
        <v>133</v>
      </c>
      <c r="E48" s="35" t="s">
        <v>141</v>
      </c>
      <c r="F48" s="35" t="s">
        <v>134</v>
      </c>
      <c r="G48" s="35" t="s">
        <v>133</v>
      </c>
    </row>
    <row r="49" spans="1:7" x14ac:dyDescent="0.25">
      <c r="A49" t="s">
        <v>61</v>
      </c>
      <c r="B49" t="s">
        <v>126</v>
      </c>
      <c r="C49" s="48" t="s">
        <v>67</v>
      </c>
      <c r="D49" s="35" t="s">
        <v>134</v>
      </c>
      <c r="E49" s="35" t="s">
        <v>142</v>
      </c>
      <c r="F49" s="35" t="s">
        <v>141</v>
      </c>
      <c r="G49" s="35" t="s">
        <v>134</v>
      </c>
    </row>
    <row r="50" spans="1:7" x14ac:dyDescent="0.25">
      <c r="A50" t="s">
        <v>61</v>
      </c>
      <c r="B50" t="s">
        <v>126</v>
      </c>
      <c r="C50" s="48" t="s">
        <v>78</v>
      </c>
      <c r="D50" s="35" t="s">
        <v>134</v>
      </c>
      <c r="E50" s="35" t="s">
        <v>142</v>
      </c>
      <c r="F50" s="35" t="s">
        <v>141</v>
      </c>
      <c r="G50" s="35" t="s">
        <v>134</v>
      </c>
    </row>
    <row r="51" spans="1:7" x14ac:dyDescent="0.25">
      <c r="A51" t="s">
        <v>61</v>
      </c>
      <c r="B51" t="s">
        <v>126</v>
      </c>
      <c r="C51" s="48" t="s">
        <v>83</v>
      </c>
      <c r="D51" s="35" t="s">
        <v>134</v>
      </c>
      <c r="E51" s="35" t="s">
        <v>142</v>
      </c>
      <c r="F51" s="35" t="s">
        <v>141</v>
      </c>
      <c r="G51" s="35" t="s">
        <v>134</v>
      </c>
    </row>
    <row r="52" spans="1:7" x14ac:dyDescent="0.25">
      <c r="A52" t="s">
        <v>61</v>
      </c>
      <c r="B52" t="s">
        <v>126</v>
      </c>
      <c r="C52" s="48" t="s">
        <v>90</v>
      </c>
      <c r="D52" s="35" t="s">
        <v>134</v>
      </c>
      <c r="E52" s="35" t="s">
        <v>142</v>
      </c>
      <c r="F52" s="35" t="s">
        <v>141</v>
      </c>
      <c r="G52" s="35" t="s">
        <v>134</v>
      </c>
    </row>
    <row r="53" spans="1:7" x14ac:dyDescent="0.25">
      <c r="A53" t="s">
        <v>61</v>
      </c>
      <c r="B53" t="s">
        <v>126</v>
      </c>
      <c r="C53" s="48" t="s">
        <v>94</v>
      </c>
      <c r="D53" s="35" t="s">
        <v>134</v>
      </c>
      <c r="E53" s="35" t="s">
        <v>142</v>
      </c>
      <c r="F53" s="35" t="s">
        <v>141</v>
      </c>
      <c r="G53" s="35" t="s">
        <v>134</v>
      </c>
    </row>
    <row r="54" spans="1:7" x14ac:dyDescent="0.25">
      <c r="A54" t="s">
        <v>61</v>
      </c>
      <c r="B54" t="s">
        <v>126</v>
      </c>
      <c r="C54" s="48" t="s">
        <v>110</v>
      </c>
      <c r="D54" s="35" t="s">
        <v>134</v>
      </c>
      <c r="E54" s="35" t="s">
        <v>142</v>
      </c>
      <c r="F54" s="35" t="s">
        <v>141</v>
      </c>
      <c r="G54" s="35" t="s">
        <v>134</v>
      </c>
    </row>
    <row r="55" spans="1:7" x14ac:dyDescent="0.25">
      <c r="A55" t="s">
        <v>61</v>
      </c>
      <c r="B55" t="s">
        <v>126</v>
      </c>
      <c r="C55" s="48" t="s">
        <v>115</v>
      </c>
      <c r="D55" s="35" t="s">
        <v>134</v>
      </c>
      <c r="E55" s="35" t="s">
        <v>142</v>
      </c>
      <c r="F55" s="35" t="s">
        <v>141</v>
      </c>
      <c r="G55" s="35" t="s">
        <v>134</v>
      </c>
    </row>
    <row r="56" spans="1:7" x14ac:dyDescent="0.25">
      <c r="A56" t="s">
        <v>61</v>
      </c>
      <c r="B56" t="s">
        <v>126</v>
      </c>
      <c r="C56" s="48" t="s">
        <v>117</v>
      </c>
      <c r="D56" s="35" t="s">
        <v>134</v>
      </c>
      <c r="E56" s="35" t="s">
        <v>142</v>
      </c>
      <c r="F56" s="35" t="s">
        <v>141</v>
      </c>
      <c r="G56" s="35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6541-8426-4A07-9379-AF92AD968AFE}">
  <dimension ref="B1:E65"/>
  <sheetViews>
    <sheetView workbookViewId="0">
      <selection activeCell="B62" sqref="B62"/>
    </sheetView>
  </sheetViews>
  <sheetFormatPr baseColWidth="10" defaultRowHeight="15" x14ac:dyDescent="0.25"/>
  <cols>
    <col min="2" max="2" width="14" style="35" bestFit="1" customWidth="1"/>
    <col min="3" max="3" width="45.140625" style="35" bestFit="1" customWidth="1"/>
    <col min="4" max="4" width="14.7109375" style="35" bestFit="1" customWidth="1"/>
    <col min="5" max="5" width="23.7109375" style="35" bestFit="1" customWidth="1"/>
  </cols>
  <sheetData>
    <row r="1" spans="2:5" x14ac:dyDescent="0.25">
      <c r="B1" s="30" t="s">
        <v>215</v>
      </c>
      <c r="C1" s="30" t="s">
        <v>215</v>
      </c>
      <c r="D1" s="30" t="s">
        <v>218</v>
      </c>
      <c r="E1" s="30" t="s">
        <v>211</v>
      </c>
    </row>
    <row r="2" spans="2:5" x14ac:dyDescent="0.25">
      <c r="B2" s="31" t="s">
        <v>221</v>
      </c>
      <c r="C2" s="31" t="s">
        <v>79</v>
      </c>
      <c r="D2" s="31">
        <v>348593.55109999975</v>
      </c>
      <c r="E2" s="31">
        <v>88</v>
      </c>
    </row>
    <row r="3" spans="2:5" x14ac:dyDescent="0.25">
      <c r="B3" s="33" t="s">
        <v>80</v>
      </c>
      <c r="C3" s="33" t="s">
        <v>157</v>
      </c>
      <c r="D3" s="33">
        <v>27096.656300000006</v>
      </c>
      <c r="E3" s="33">
        <v>13</v>
      </c>
    </row>
    <row r="4" spans="2:5" x14ac:dyDescent="0.25">
      <c r="B4" s="33" t="s">
        <v>85</v>
      </c>
      <c r="C4" s="33" t="s">
        <v>163</v>
      </c>
      <c r="D4" s="33">
        <v>-3317.0300000000025</v>
      </c>
      <c r="E4" s="33">
        <v>8</v>
      </c>
    </row>
    <row r="5" spans="2:5" x14ac:dyDescent="0.25">
      <c r="B5" s="33" t="s">
        <v>89</v>
      </c>
      <c r="C5" s="33" t="s">
        <v>167</v>
      </c>
      <c r="D5" s="33">
        <v>19624.927800000001</v>
      </c>
      <c r="E5" s="33">
        <v>4</v>
      </c>
    </row>
    <row r="6" spans="2:5" x14ac:dyDescent="0.25">
      <c r="B6" s="33" t="s">
        <v>91</v>
      </c>
      <c r="C6" s="33" t="s">
        <v>169</v>
      </c>
      <c r="D6" s="33">
        <v>23794.987799999999</v>
      </c>
      <c r="E6" s="33">
        <v>13</v>
      </c>
    </row>
    <row r="7" spans="2:5" x14ac:dyDescent="0.25">
      <c r="B7" s="33" t="s">
        <v>92</v>
      </c>
      <c r="C7" s="33" t="s">
        <v>195</v>
      </c>
      <c r="D7" s="33">
        <v>19683.759000000002</v>
      </c>
      <c r="E7" s="33">
        <v>8</v>
      </c>
    </row>
    <row r="8" spans="2:5" x14ac:dyDescent="0.25">
      <c r="B8" s="33" t="s">
        <v>97</v>
      </c>
      <c r="C8" s="33" t="s">
        <v>174</v>
      </c>
      <c r="D8" s="33">
        <v>154336.22339999996</v>
      </c>
      <c r="E8" s="33">
        <v>15</v>
      </c>
    </row>
    <row r="9" spans="2:5" x14ac:dyDescent="0.25">
      <c r="B9" s="33" t="s">
        <v>108</v>
      </c>
      <c r="C9" s="33" t="s">
        <v>184</v>
      </c>
      <c r="D9" s="33">
        <v>87151.590800000005</v>
      </c>
      <c r="E9" s="33">
        <v>7</v>
      </c>
    </row>
    <row r="10" spans="2:5" x14ac:dyDescent="0.25">
      <c r="B10" s="33" t="s">
        <v>111</v>
      </c>
      <c r="C10" s="33" t="s">
        <v>187</v>
      </c>
      <c r="D10" s="33">
        <v>3062.5554999999999</v>
      </c>
      <c r="E10" s="33">
        <v>4</v>
      </c>
    </row>
    <row r="11" spans="2:5" x14ac:dyDescent="0.25">
      <c r="B11" s="33" t="s">
        <v>116</v>
      </c>
      <c r="C11" s="33" t="s">
        <v>191</v>
      </c>
      <c r="D11" s="33">
        <v>4440.4035000000003</v>
      </c>
      <c r="E11" s="33">
        <v>7</v>
      </c>
    </row>
    <row r="12" spans="2:5" x14ac:dyDescent="0.25">
      <c r="B12" s="33" t="s">
        <v>118</v>
      </c>
      <c r="C12" s="33" t="s">
        <v>193</v>
      </c>
      <c r="D12" s="33">
        <v>12719.477000000003</v>
      </c>
      <c r="E12" s="33">
        <v>9</v>
      </c>
    </row>
    <row r="13" spans="2:5" x14ac:dyDescent="0.25">
      <c r="B13" s="31" t="s">
        <v>222</v>
      </c>
      <c r="C13" s="31" t="s">
        <v>62</v>
      </c>
      <c r="D13" s="31">
        <v>540926.67450000101</v>
      </c>
      <c r="E13" s="31">
        <v>93</v>
      </c>
    </row>
    <row r="14" spans="2:5" x14ac:dyDescent="0.25">
      <c r="B14" s="33" t="s">
        <v>63</v>
      </c>
      <c r="C14" s="33" t="s">
        <v>144</v>
      </c>
      <c r="D14" s="33">
        <v>-75572.247199999998</v>
      </c>
      <c r="E14" s="33">
        <v>7</v>
      </c>
    </row>
    <row r="15" spans="2:5" x14ac:dyDescent="0.25">
      <c r="B15" s="33" t="s">
        <v>74</v>
      </c>
      <c r="C15" s="33" t="s">
        <v>152</v>
      </c>
      <c r="D15" s="33">
        <v>-6284.509999999992</v>
      </c>
      <c r="E15" s="33">
        <v>14</v>
      </c>
    </row>
    <row r="16" spans="2:5" x14ac:dyDescent="0.25">
      <c r="B16" s="33" t="s">
        <v>76</v>
      </c>
      <c r="C16" s="33" t="s">
        <v>154</v>
      </c>
      <c r="D16" s="33">
        <v>68476.502999999997</v>
      </c>
      <c r="E16" s="33">
        <v>8</v>
      </c>
    </row>
    <row r="17" spans="2:5" x14ac:dyDescent="0.25">
      <c r="B17" s="33" t="s">
        <v>82</v>
      </c>
      <c r="C17" s="33" t="s">
        <v>159</v>
      </c>
      <c r="D17" s="33">
        <v>374188.35100000002</v>
      </c>
      <c r="E17" s="33">
        <v>7</v>
      </c>
    </row>
    <row r="18" spans="2:5" x14ac:dyDescent="0.25">
      <c r="B18" s="33" t="s">
        <v>87</v>
      </c>
      <c r="C18" s="33" t="s">
        <v>165</v>
      </c>
      <c r="D18" s="33">
        <v>5127.0243</v>
      </c>
      <c r="E18" s="33">
        <v>4</v>
      </c>
    </row>
    <row r="19" spans="2:5" x14ac:dyDescent="0.25">
      <c r="B19" s="33" t="s">
        <v>88</v>
      </c>
      <c r="C19" s="33" t="s">
        <v>166</v>
      </c>
      <c r="D19" s="33">
        <v>-1006.6374999999971</v>
      </c>
      <c r="E19" s="33">
        <v>10</v>
      </c>
    </row>
    <row r="20" spans="2:5" x14ac:dyDescent="0.25">
      <c r="B20" s="33" t="s">
        <v>98</v>
      </c>
      <c r="C20" s="33" t="s">
        <v>175</v>
      </c>
      <c r="D20" s="33">
        <v>173448.4179</v>
      </c>
      <c r="E20" s="33">
        <v>8</v>
      </c>
    </row>
    <row r="21" spans="2:5" x14ac:dyDescent="0.25">
      <c r="B21" s="33" t="s">
        <v>99</v>
      </c>
      <c r="C21" s="33" t="s">
        <v>176</v>
      </c>
      <c r="D21" s="33">
        <v>9478.4542999999994</v>
      </c>
      <c r="E21" s="33">
        <v>15</v>
      </c>
    </row>
    <row r="22" spans="2:5" x14ac:dyDescent="0.25">
      <c r="B22" s="33" t="s">
        <v>102</v>
      </c>
      <c r="C22" s="33" t="s">
        <v>179</v>
      </c>
      <c r="D22" s="33">
        <v>-59401.042099999999</v>
      </c>
      <c r="E22" s="33">
        <v>6</v>
      </c>
    </row>
    <row r="23" spans="2:5" x14ac:dyDescent="0.25">
      <c r="B23" s="33" t="s">
        <v>105</v>
      </c>
      <c r="C23" s="33" t="s">
        <v>181</v>
      </c>
      <c r="D23" s="33">
        <v>22712.549200000001</v>
      </c>
      <c r="E23" s="33">
        <v>9</v>
      </c>
    </row>
    <row r="24" spans="2:5" x14ac:dyDescent="0.25">
      <c r="B24" s="33" t="s">
        <v>106</v>
      </c>
      <c r="C24" s="33" t="s">
        <v>182</v>
      </c>
      <c r="D24" s="33">
        <v>29759.811600000001</v>
      </c>
      <c r="E24" s="33">
        <v>5</v>
      </c>
    </row>
    <row r="25" spans="2:5" x14ac:dyDescent="0.25">
      <c r="B25" s="31" t="s">
        <v>223</v>
      </c>
      <c r="C25" s="31" t="s">
        <v>219</v>
      </c>
      <c r="D25" s="31">
        <v>217181.77039999998</v>
      </c>
      <c r="E25" s="31">
        <v>94</v>
      </c>
    </row>
    <row r="26" spans="2:5" x14ac:dyDescent="0.25">
      <c r="B26" s="33" t="s">
        <v>70</v>
      </c>
      <c r="C26" s="33" t="s">
        <v>148</v>
      </c>
      <c r="D26" s="33">
        <v>855.70329999999967</v>
      </c>
      <c r="E26" s="33">
        <v>9</v>
      </c>
    </row>
    <row r="27" spans="2:5" x14ac:dyDescent="0.25">
      <c r="B27" s="33" t="s">
        <v>71</v>
      </c>
      <c r="C27" s="33" t="s">
        <v>149</v>
      </c>
      <c r="D27" s="33">
        <v>31194.7392</v>
      </c>
      <c r="E27" s="33">
        <v>9</v>
      </c>
    </row>
    <row r="28" spans="2:5" x14ac:dyDescent="0.25">
      <c r="B28" s="33" t="s">
        <v>73</v>
      </c>
      <c r="C28" s="33" t="s">
        <v>151</v>
      </c>
      <c r="D28" s="33">
        <v>2731.7566999999999</v>
      </c>
      <c r="E28" s="33">
        <v>8</v>
      </c>
    </row>
    <row r="29" spans="2:5" x14ac:dyDescent="0.25">
      <c r="B29" s="33" t="s">
        <v>75</v>
      </c>
      <c r="C29" s="33" t="s">
        <v>153</v>
      </c>
      <c r="D29" s="33">
        <v>2316.8558000000021</v>
      </c>
      <c r="E29" s="33">
        <v>14</v>
      </c>
    </row>
    <row r="30" spans="2:5" x14ac:dyDescent="0.25">
      <c r="B30" s="33" t="s">
        <v>86</v>
      </c>
      <c r="C30" s="33" t="s">
        <v>164</v>
      </c>
      <c r="D30" s="33">
        <v>3730.3432000000003</v>
      </c>
      <c r="E30" s="33">
        <v>6</v>
      </c>
    </row>
    <row r="31" spans="2:5" x14ac:dyDescent="0.25">
      <c r="B31" s="33" t="s">
        <v>93</v>
      </c>
      <c r="C31" s="33" t="s">
        <v>196</v>
      </c>
      <c r="D31" s="33">
        <v>-2941.8887000000004</v>
      </c>
      <c r="E31" s="33">
        <v>5</v>
      </c>
    </row>
    <row r="32" spans="2:5" x14ac:dyDescent="0.25">
      <c r="B32" s="33" t="s">
        <v>95</v>
      </c>
      <c r="C32" s="33" t="s">
        <v>171</v>
      </c>
      <c r="D32" s="33">
        <v>95360.8122</v>
      </c>
      <c r="E32" s="33">
        <v>11</v>
      </c>
    </row>
    <row r="33" spans="2:5" x14ac:dyDescent="0.25">
      <c r="B33" s="33" t="s">
        <v>101</v>
      </c>
      <c r="C33" s="33" t="s">
        <v>178</v>
      </c>
      <c r="D33" s="33">
        <v>35104.779400000014</v>
      </c>
      <c r="E33" s="33">
        <v>8</v>
      </c>
    </row>
    <row r="34" spans="2:5" x14ac:dyDescent="0.25">
      <c r="B34" s="33" t="s">
        <v>103</v>
      </c>
      <c r="C34" s="33" t="s">
        <v>199</v>
      </c>
      <c r="D34" s="33">
        <v>12290.9653</v>
      </c>
      <c r="E34" s="33">
        <v>5</v>
      </c>
    </row>
    <row r="35" spans="2:5" x14ac:dyDescent="0.25">
      <c r="B35" s="33" t="s">
        <v>113</v>
      </c>
      <c r="C35" s="33" t="s">
        <v>214</v>
      </c>
      <c r="D35" s="33">
        <v>20134.371500000001</v>
      </c>
      <c r="E35" s="33">
        <v>5</v>
      </c>
    </row>
    <row r="36" spans="2:5" x14ac:dyDescent="0.25">
      <c r="B36" s="33" t="s">
        <v>114</v>
      </c>
      <c r="C36" s="33" t="s">
        <v>189</v>
      </c>
      <c r="D36" s="33">
        <v>7959</v>
      </c>
      <c r="E36" s="33">
        <v>2</v>
      </c>
    </row>
    <row r="37" spans="2:5" x14ac:dyDescent="0.25">
      <c r="B37" s="33" t="s">
        <v>119</v>
      </c>
      <c r="C37" s="33" t="s">
        <v>194</v>
      </c>
      <c r="D37" s="33">
        <v>8444.3325000000004</v>
      </c>
      <c r="E37" s="33">
        <v>12</v>
      </c>
    </row>
    <row r="38" spans="2:5" x14ac:dyDescent="0.25">
      <c r="B38" s="31" t="s">
        <v>224</v>
      </c>
      <c r="C38" s="31" t="s">
        <v>64</v>
      </c>
      <c r="D38" s="31">
        <v>385747.6355999998</v>
      </c>
      <c r="E38" s="31">
        <v>141</v>
      </c>
    </row>
    <row r="39" spans="2:5" x14ac:dyDescent="0.25">
      <c r="B39" s="33" t="s">
        <v>65</v>
      </c>
      <c r="C39" s="33" t="s">
        <v>145</v>
      </c>
      <c r="D39" s="33">
        <v>7892.8192999999992</v>
      </c>
      <c r="E39" s="33">
        <v>7</v>
      </c>
    </row>
    <row r="40" spans="2:5" x14ac:dyDescent="0.25">
      <c r="B40" s="33" t="s">
        <v>68</v>
      </c>
      <c r="C40" s="33" t="s">
        <v>147</v>
      </c>
      <c r="D40" s="33">
        <v>26123.522799999999</v>
      </c>
      <c r="E40" s="33">
        <v>9</v>
      </c>
    </row>
    <row r="41" spans="2:5" x14ac:dyDescent="0.25">
      <c r="B41" s="33" t="s">
        <v>72</v>
      </c>
      <c r="C41" s="33" t="s">
        <v>150</v>
      </c>
      <c r="D41" s="33">
        <v>34384.396800000002</v>
      </c>
      <c r="E41" s="33">
        <v>12</v>
      </c>
    </row>
    <row r="42" spans="2:5" x14ac:dyDescent="0.25">
      <c r="B42" s="33" t="s">
        <v>77</v>
      </c>
      <c r="C42" s="33" t="s">
        <v>155</v>
      </c>
      <c r="D42" s="33">
        <v>78623.485899999985</v>
      </c>
      <c r="E42" s="33">
        <v>15</v>
      </c>
    </row>
    <row r="43" spans="2:5" x14ac:dyDescent="0.25">
      <c r="B43" s="33" t="s">
        <v>81</v>
      </c>
      <c r="C43" s="33" t="s">
        <v>158</v>
      </c>
      <c r="D43" s="33">
        <v>43480.616399999999</v>
      </c>
      <c r="E43" s="33">
        <v>18</v>
      </c>
    </row>
    <row r="44" spans="2:5" x14ac:dyDescent="0.25">
      <c r="B44" s="33" t="s">
        <v>84</v>
      </c>
      <c r="C44" s="33" t="s">
        <v>162</v>
      </c>
      <c r="D44" s="33">
        <v>14840.0627</v>
      </c>
      <c r="E44" s="33">
        <v>11</v>
      </c>
    </row>
    <row r="45" spans="2:5" x14ac:dyDescent="0.25">
      <c r="B45" s="33" t="s">
        <v>96</v>
      </c>
      <c r="C45" s="33" t="s">
        <v>198</v>
      </c>
      <c r="D45" s="33">
        <v>10343.5257</v>
      </c>
      <c r="E45" s="33">
        <v>6</v>
      </c>
    </row>
    <row r="46" spans="2:5" x14ac:dyDescent="0.25">
      <c r="B46" s="33" t="s">
        <v>202</v>
      </c>
      <c r="C46" s="33" t="s">
        <v>172</v>
      </c>
      <c r="D46" s="33">
        <v>14263.435600000001</v>
      </c>
      <c r="E46" s="33">
        <v>9</v>
      </c>
    </row>
    <row r="47" spans="2:5" x14ac:dyDescent="0.25">
      <c r="B47" s="33" t="s">
        <v>100</v>
      </c>
      <c r="C47" s="33" t="s">
        <v>177</v>
      </c>
      <c r="D47" s="33">
        <v>57243.000999999997</v>
      </c>
      <c r="E47" s="33">
        <v>10</v>
      </c>
    </row>
    <row r="48" spans="2:5" x14ac:dyDescent="0.25">
      <c r="B48" s="33" t="s">
        <v>104</v>
      </c>
      <c r="C48" s="33" t="s">
        <v>180</v>
      </c>
      <c r="D48" s="33">
        <v>44353.467599999996</v>
      </c>
      <c r="E48" s="33">
        <v>9</v>
      </c>
    </row>
    <row r="49" spans="2:5" x14ac:dyDescent="0.25">
      <c r="B49" s="33" t="s">
        <v>107</v>
      </c>
      <c r="C49" s="33" t="s">
        <v>183</v>
      </c>
      <c r="D49" s="33">
        <v>29443.219499999999</v>
      </c>
      <c r="E49" s="33">
        <v>15</v>
      </c>
    </row>
    <row r="50" spans="2:5" x14ac:dyDescent="0.25">
      <c r="B50" s="33" t="s">
        <v>109</v>
      </c>
      <c r="C50" s="33" t="s">
        <v>185</v>
      </c>
      <c r="D50" s="33">
        <v>-488.37259999999878</v>
      </c>
      <c r="E50" s="33">
        <v>6</v>
      </c>
    </row>
    <row r="51" spans="2:5" x14ac:dyDescent="0.25">
      <c r="B51" s="33" t="s">
        <v>112</v>
      </c>
      <c r="C51" s="33" t="s">
        <v>188</v>
      </c>
      <c r="D51" s="33">
        <v>25244.454899999997</v>
      </c>
      <c r="E51" s="33">
        <v>14</v>
      </c>
    </row>
    <row r="52" spans="2:5" x14ac:dyDescent="0.25">
      <c r="B52" s="31" t="s">
        <v>225</v>
      </c>
      <c r="C52" s="31" t="s">
        <v>66</v>
      </c>
      <c r="D52" s="31">
        <v>446995.91870000004</v>
      </c>
      <c r="E52" s="31">
        <v>73</v>
      </c>
    </row>
    <row r="53" spans="2:5" x14ac:dyDescent="0.25">
      <c r="B53" s="33" t="s">
        <v>67</v>
      </c>
      <c r="C53" s="33" t="s">
        <v>146</v>
      </c>
      <c r="D53" s="33">
        <v>74660.688900000008</v>
      </c>
      <c r="E53" s="33">
        <v>8</v>
      </c>
    </row>
    <row r="54" spans="2:5" x14ac:dyDescent="0.25">
      <c r="B54" s="33" t="s">
        <v>78</v>
      </c>
      <c r="C54" s="33" t="s">
        <v>156</v>
      </c>
      <c r="D54" s="33">
        <v>205932.31150000001</v>
      </c>
      <c r="E54" s="33">
        <v>9</v>
      </c>
    </row>
    <row r="55" spans="2:5" x14ac:dyDescent="0.25">
      <c r="B55" s="33" t="s">
        <v>83</v>
      </c>
      <c r="C55" s="33" t="s">
        <v>160</v>
      </c>
      <c r="D55" s="33">
        <v>48026.327200000007</v>
      </c>
      <c r="E55" s="33">
        <v>16</v>
      </c>
    </row>
    <row r="56" spans="2:5" x14ac:dyDescent="0.25">
      <c r="B56" s="33" t="s">
        <v>90</v>
      </c>
      <c r="C56" s="33" t="s">
        <v>168</v>
      </c>
      <c r="D56" s="33">
        <v>-533.10979999999995</v>
      </c>
      <c r="E56" s="33">
        <v>3</v>
      </c>
    </row>
    <row r="57" spans="2:5" x14ac:dyDescent="0.25">
      <c r="B57" s="33" t="s">
        <v>94</v>
      </c>
      <c r="C57" s="33" t="s">
        <v>197</v>
      </c>
      <c r="D57" s="33">
        <v>-16708.341899999999</v>
      </c>
      <c r="E57" s="33">
        <v>3</v>
      </c>
    </row>
    <row r="58" spans="2:5" x14ac:dyDescent="0.25">
      <c r="B58" s="33" t="s">
        <v>110</v>
      </c>
      <c r="C58" s="33" t="s">
        <v>186</v>
      </c>
      <c r="D58" s="33">
        <v>45015.258000000002</v>
      </c>
      <c r="E58" s="33">
        <v>18</v>
      </c>
    </row>
    <row r="59" spans="2:5" x14ac:dyDescent="0.25">
      <c r="B59" s="33" t="s">
        <v>115</v>
      </c>
      <c r="C59" s="33" t="s">
        <v>190</v>
      </c>
      <c r="D59" s="33">
        <v>72760.857600000003</v>
      </c>
      <c r="E59" s="33">
        <v>7</v>
      </c>
    </row>
    <row r="60" spans="2:5" x14ac:dyDescent="0.25">
      <c r="B60" s="33" t="s">
        <v>117</v>
      </c>
      <c r="C60" s="33" t="s">
        <v>192</v>
      </c>
      <c r="D60" s="33">
        <v>17841.927199999998</v>
      </c>
      <c r="E60" s="33">
        <v>9</v>
      </c>
    </row>
    <row r="61" spans="2:5" x14ac:dyDescent="0.25">
      <c r="B61" s="31" t="s">
        <v>226</v>
      </c>
      <c r="C61" s="31" t="s">
        <v>220</v>
      </c>
      <c r="D61" s="31">
        <v>86154.85490000002</v>
      </c>
      <c r="E61" s="31">
        <v>36</v>
      </c>
    </row>
    <row r="62" spans="2:5" x14ac:dyDescent="0.25">
      <c r="B62" s="33" t="s">
        <v>201</v>
      </c>
      <c r="C62" s="33" t="s">
        <v>161</v>
      </c>
      <c r="D62" s="33">
        <v>6380.0010000000002</v>
      </c>
      <c r="E62" s="33">
        <v>3</v>
      </c>
    </row>
    <row r="63" spans="2:5" x14ac:dyDescent="0.25">
      <c r="B63" s="33" t="s">
        <v>124</v>
      </c>
      <c r="C63" s="33" t="s">
        <v>170</v>
      </c>
      <c r="D63" s="33">
        <v>68339.115799999985</v>
      </c>
      <c r="E63" s="33">
        <v>26</v>
      </c>
    </row>
    <row r="64" spans="2:5" x14ac:dyDescent="0.25">
      <c r="B64" s="33" t="s">
        <v>125</v>
      </c>
      <c r="C64" s="33" t="s">
        <v>173</v>
      </c>
      <c r="D64" s="33">
        <v>11435.7381</v>
      </c>
      <c r="E64" s="33">
        <v>7</v>
      </c>
    </row>
    <row r="65" spans="2:5" x14ac:dyDescent="0.25">
      <c r="B65" s="30" t="s">
        <v>200</v>
      </c>
      <c r="C65" s="30" t="s">
        <v>200</v>
      </c>
      <c r="D65" s="30">
        <v>2025600.4052000009</v>
      </c>
      <c r="E65" s="30">
        <v>525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7CBA-7FF3-4ADB-A6D1-EB75DA0DCD10}">
  <dimension ref="A1:J61"/>
  <sheetViews>
    <sheetView topLeftCell="B1" workbookViewId="0">
      <selection activeCell="A16" sqref="A16:XFD16"/>
    </sheetView>
  </sheetViews>
  <sheetFormatPr baseColWidth="10" defaultRowHeight="15" x14ac:dyDescent="0.25"/>
  <cols>
    <col min="1" max="1" width="41" style="35" customWidth="1"/>
    <col min="2" max="2" width="14" style="35" bestFit="1" customWidth="1"/>
    <col min="3" max="3" width="44.140625" style="35" bestFit="1" customWidth="1"/>
    <col min="4" max="4" width="50.7109375" style="35" bestFit="1" customWidth="1"/>
    <col min="5" max="5" width="50.5703125" style="35" bestFit="1" customWidth="1"/>
    <col min="6" max="6" width="28.28515625" style="35" bestFit="1" customWidth="1"/>
    <col min="7" max="7" width="35.28515625" style="35" bestFit="1" customWidth="1"/>
    <col min="8" max="8" width="32.28515625" style="35" bestFit="1" customWidth="1"/>
    <col min="9" max="9" width="29.28515625" style="35" bestFit="1" customWidth="1"/>
    <col min="10" max="10" width="38.140625" style="35" bestFit="1" customWidth="1"/>
  </cols>
  <sheetData>
    <row r="1" spans="1:10" x14ac:dyDescent="0.25">
      <c r="B1" s="35">
        <v>1</v>
      </c>
      <c r="C1" s="35">
        <v>2</v>
      </c>
      <c r="D1" s="35">
        <v>3</v>
      </c>
      <c r="E1" s="35">
        <v>4</v>
      </c>
      <c r="F1" s="35">
        <v>5</v>
      </c>
      <c r="G1" s="35">
        <v>6</v>
      </c>
      <c r="H1" s="35">
        <v>7</v>
      </c>
      <c r="I1" s="35">
        <v>8</v>
      </c>
      <c r="J1" s="35">
        <v>9</v>
      </c>
    </row>
    <row r="2" spans="1:10" x14ac:dyDescent="0.25">
      <c r="A2" s="30" t="s">
        <v>215</v>
      </c>
      <c r="B2" s="30" t="s">
        <v>215</v>
      </c>
      <c r="C2" s="30" t="s">
        <v>203</v>
      </c>
      <c r="D2" s="30" t="s">
        <v>204</v>
      </c>
      <c r="E2" s="30" t="s">
        <v>205</v>
      </c>
      <c r="F2" s="30" t="s">
        <v>206</v>
      </c>
      <c r="G2" s="30" t="s">
        <v>207</v>
      </c>
      <c r="H2" s="30" t="s">
        <v>208</v>
      </c>
      <c r="I2" s="30" t="s">
        <v>209</v>
      </c>
      <c r="J2" s="30" t="s">
        <v>210</v>
      </c>
    </row>
    <row r="3" spans="1:10" x14ac:dyDescent="0.25">
      <c r="A3" s="33" t="s">
        <v>144</v>
      </c>
      <c r="B3" s="33" t="s">
        <v>63</v>
      </c>
      <c r="C3" s="33">
        <v>2020.3683000000001</v>
      </c>
      <c r="D3" s="33">
        <v>-3898.1475</v>
      </c>
      <c r="E3" s="33">
        <v>10327.3791</v>
      </c>
      <c r="F3" s="33">
        <v>2695.3829000000001</v>
      </c>
      <c r="G3" s="33">
        <v>219467.56230000011</v>
      </c>
      <c r="H3" s="33">
        <v>42179.617700000003</v>
      </c>
      <c r="I3" s="33">
        <v>10217.587399999999</v>
      </c>
      <c r="J3" s="33">
        <v>381.48219999999998</v>
      </c>
    </row>
    <row r="4" spans="1:10" x14ac:dyDescent="0.25">
      <c r="A4" s="33" t="s">
        <v>145</v>
      </c>
      <c r="B4" s="33" t="s">
        <v>65</v>
      </c>
      <c r="C4" s="33">
        <v>3310.1833999999999</v>
      </c>
      <c r="D4" s="33"/>
      <c r="E4" s="33">
        <v>144.44399999999999</v>
      </c>
      <c r="F4" s="33"/>
      <c r="G4" s="33">
        <v>7079.9503000000004</v>
      </c>
      <c r="H4" s="33">
        <v>29173.160600000007</v>
      </c>
      <c r="I4" s="33"/>
      <c r="J4" s="33">
        <v>-43.518500000000003</v>
      </c>
    </row>
    <row r="5" spans="1:10" x14ac:dyDescent="0.25">
      <c r="A5" s="33" t="s">
        <v>146</v>
      </c>
      <c r="B5" s="33" t="s">
        <v>67</v>
      </c>
      <c r="C5" s="33">
        <v>2080.556</v>
      </c>
      <c r="D5" s="33"/>
      <c r="E5" s="33">
        <v>20342.290899999996</v>
      </c>
      <c r="F5" s="33">
        <v>5148.1482999999998</v>
      </c>
      <c r="G5" s="33">
        <v>52164.144299999978</v>
      </c>
      <c r="H5" s="33">
        <v>17491.676900000002</v>
      </c>
      <c r="I5" s="33">
        <v>8987.9611999999997</v>
      </c>
      <c r="J5" s="33">
        <v>25826.8462</v>
      </c>
    </row>
    <row r="6" spans="1:10" x14ac:dyDescent="0.25">
      <c r="A6" s="33" t="s">
        <v>147</v>
      </c>
      <c r="B6" s="33" t="s">
        <v>68</v>
      </c>
      <c r="C6" s="33">
        <v>438.88849999999996</v>
      </c>
      <c r="D6" s="33">
        <v>11493.568599999999</v>
      </c>
      <c r="E6" s="33">
        <v>5053.9877999999999</v>
      </c>
      <c r="F6" s="33">
        <v>14716.6633</v>
      </c>
      <c r="G6" s="33">
        <v>55289.182400000005</v>
      </c>
      <c r="H6" s="33">
        <v>17666.676800000001</v>
      </c>
      <c r="I6" s="33">
        <v>7445.3707999999988</v>
      </c>
      <c r="J6" s="33">
        <v>5569.4431999999997</v>
      </c>
    </row>
    <row r="7" spans="1:10" x14ac:dyDescent="0.25">
      <c r="A7" s="33" t="s">
        <v>148</v>
      </c>
      <c r="B7" s="33" t="s">
        <v>70</v>
      </c>
      <c r="C7" s="33">
        <v>906.48140000000001</v>
      </c>
      <c r="D7" s="33"/>
      <c r="E7" s="33"/>
      <c r="F7" s="33"/>
      <c r="G7" s="33">
        <v>3581.4827000000005</v>
      </c>
      <c r="H7" s="33">
        <v>26964.823700000004</v>
      </c>
      <c r="I7" s="33">
        <v>1733.3334</v>
      </c>
      <c r="J7" s="33"/>
    </row>
    <row r="8" spans="1:10" x14ac:dyDescent="0.25">
      <c r="A8" s="33" t="s">
        <v>149</v>
      </c>
      <c r="B8" s="33" t="s">
        <v>71</v>
      </c>
      <c r="C8" s="33">
        <v>4555.5519999999997</v>
      </c>
      <c r="D8" s="33"/>
      <c r="E8" s="33">
        <v>3193.2948999999999</v>
      </c>
      <c r="F8" s="33">
        <v>1940.7440000000001</v>
      </c>
      <c r="G8" s="33">
        <v>1902.7729999999997</v>
      </c>
      <c r="H8" s="33">
        <v>46212.983799999995</v>
      </c>
      <c r="I8" s="33">
        <v>3632.4210000000003</v>
      </c>
      <c r="J8" s="33">
        <v>4694.4449999999997</v>
      </c>
    </row>
    <row r="9" spans="1:10" x14ac:dyDescent="0.25">
      <c r="A9" s="33" t="s">
        <v>150</v>
      </c>
      <c r="B9" s="33" t="s">
        <v>72</v>
      </c>
      <c r="C9" s="33">
        <v>1747.2208000000001</v>
      </c>
      <c r="D9" s="33">
        <v>1410.1869999999999</v>
      </c>
      <c r="E9" s="33">
        <v>5094.9814000000006</v>
      </c>
      <c r="F9" s="33">
        <v>-254.62960000000001</v>
      </c>
      <c r="G9" s="33">
        <v>11515.476000000001</v>
      </c>
      <c r="H9" s="33">
        <v>18286.129800000002</v>
      </c>
      <c r="I9" s="33">
        <v>4676.8519999999999</v>
      </c>
      <c r="J9" s="33">
        <v>12757.408799999999</v>
      </c>
    </row>
    <row r="10" spans="1:10" x14ac:dyDescent="0.25">
      <c r="A10" s="33" t="s">
        <v>151</v>
      </c>
      <c r="B10" s="33" t="s">
        <v>73</v>
      </c>
      <c r="C10" s="33"/>
      <c r="D10" s="33">
        <v>237.96459999999999</v>
      </c>
      <c r="E10" s="33">
        <v>2703.5387999999998</v>
      </c>
      <c r="F10" s="33"/>
      <c r="G10" s="33">
        <v>-225.09620000000012</v>
      </c>
      <c r="H10" s="33">
        <v>3842.5941000000003</v>
      </c>
      <c r="I10" s="33"/>
      <c r="J10" s="33">
        <v>1386.1106</v>
      </c>
    </row>
    <row r="11" spans="1:10" x14ac:dyDescent="0.25">
      <c r="A11" s="33" t="s">
        <v>152</v>
      </c>
      <c r="B11" s="33" t="s">
        <v>74</v>
      </c>
      <c r="C11" s="33">
        <v>10013.881100000001</v>
      </c>
      <c r="D11" s="33">
        <v>32981.643899999995</v>
      </c>
      <c r="E11" s="33">
        <v>16952.771499999999</v>
      </c>
      <c r="F11" s="33">
        <v>491.66609999999997</v>
      </c>
      <c r="G11" s="33">
        <v>107527.60170000006</v>
      </c>
      <c r="H11" s="33">
        <v>74476.853899999987</v>
      </c>
      <c r="I11" s="33">
        <v>301.85179999999997</v>
      </c>
      <c r="J11" s="33">
        <v>453.70499999999998</v>
      </c>
    </row>
    <row r="12" spans="1:10" x14ac:dyDescent="0.25">
      <c r="A12" s="33" t="s">
        <v>153</v>
      </c>
      <c r="B12" s="33" t="s">
        <v>75</v>
      </c>
      <c r="C12" s="33"/>
      <c r="D12" s="33"/>
      <c r="E12" s="33">
        <v>5809.4384</v>
      </c>
      <c r="F12" s="33">
        <v>1227.7768999999998</v>
      </c>
      <c r="G12" s="33">
        <v>26711.712</v>
      </c>
      <c r="H12" s="33">
        <v>27843.52770000001</v>
      </c>
      <c r="I12" s="33">
        <v>1712.9633999999999</v>
      </c>
      <c r="J12" s="33">
        <v>1364.8145</v>
      </c>
    </row>
    <row r="13" spans="1:10" x14ac:dyDescent="0.25">
      <c r="A13" s="33" t="s">
        <v>154</v>
      </c>
      <c r="B13" s="33" t="s">
        <v>76</v>
      </c>
      <c r="C13" s="33">
        <v>997.2229000000001</v>
      </c>
      <c r="D13" s="33">
        <v>20490.7415</v>
      </c>
      <c r="E13" s="33">
        <v>240.17079999999999</v>
      </c>
      <c r="F13" s="33">
        <v>275.00049999999999</v>
      </c>
      <c r="G13" s="33">
        <v>43720.130399999995</v>
      </c>
      <c r="H13" s="33">
        <v>7102.7797</v>
      </c>
      <c r="I13" s="33"/>
      <c r="J13" s="33">
        <v>625.92600000000004</v>
      </c>
    </row>
    <row r="14" spans="1:10" x14ac:dyDescent="0.25">
      <c r="A14" s="33" t="s">
        <v>155</v>
      </c>
      <c r="B14" s="33" t="s">
        <v>77</v>
      </c>
      <c r="C14" s="33">
        <v>4811.1104999999998</v>
      </c>
      <c r="D14" s="33">
        <v>4129.6253999999999</v>
      </c>
      <c r="E14" s="33">
        <v>11355.805799999998</v>
      </c>
      <c r="F14" s="33">
        <v>583.33500000000004</v>
      </c>
      <c r="G14" s="33">
        <v>25831.686400000006</v>
      </c>
      <c r="H14" s="33">
        <v>20382.420699999999</v>
      </c>
      <c r="I14" s="33">
        <v>1260.1758</v>
      </c>
      <c r="J14" s="33">
        <v>19139.912</v>
      </c>
    </row>
    <row r="15" spans="1:10" x14ac:dyDescent="0.25">
      <c r="A15" s="33" t="s">
        <v>156</v>
      </c>
      <c r="B15" s="33" t="s">
        <v>78</v>
      </c>
      <c r="C15" s="33"/>
      <c r="D15" s="33">
        <v>2898.15</v>
      </c>
      <c r="E15" s="33">
        <v>92064.059600000022</v>
      </c>
      <c r="F15" s="33">
        <v>19847.235000000001</v>
      </c>
      <c r="G15" s="33">
        <v>28285.793800000007</v>
      </c>
      <c r="H15" s="33">
        <v>10113.889500000001</v>
      </c>
      <c r="I15" s="33">
        <v>1294.4483</v>
      </c>
      <c r="J15" s="33">
        <v>40049.068299999984</v>
      </c>
    </row>
    <row r="16" spans="1:10" x14ac:dyDescent="0.25">
      <c r="A16" s="33" t="s">
        <v>157</v>
      </c>
      <c r="B16" s="33" t="s">
        <v>80</v>
      </c>
      <c r="C16" s="33"/>
      <c r="D16" s="33">
        <v>725</v>
      </c>
      <c r="E16" s="33">
        <v>2108.8974000000003</v>
      </c>
      <c r="F16" s="33">
        <v>1288.8942</v>
      </c>
      <c r="G16" s="33">
        <v>15381.3887</v>
      </c>
      <c r="H16" s="33">
        <v>19246.317600000006</v>
      </c>
      <c r="I16" s="33">
        <v>-325.92589999999996</v>
      </c>
      <c r="J16" s="33">
        <v>2691.6710999999996</v>
      </c>
    </row>
    <row r="17" spans="1:10" x14ac:dyDescent="0.25">
      <c r="A17" s="33" t="s">
        <v>158</v>
      </c>
      <c r="B17" s="33" t="s">
        <v>81</v>
      </c>
      <c r="C17" s="33">
        <v>1534.2411</v>
      </c>
      <c r="D17" s="33">
        <v>1090.6134999999999</v>
      </c>
      <c r="E17" s="33">
        <v>8288.9478999999992</v>
      </c>
      <c r="F17" s="33">
        <v>3891.6789999999992</v>
      </c>
      <c r="G17" s="33">
        <v>24631.138699999996</v>
      </c>
      <c r="H17" s="33">
        <v>60531.517100000019</v>
      </c>
      <c r="I17" s="33">
        <v>8550.9186999999984</v>
      </c>
      <c r="J17" s="33">
        <v>15940.9359</v>
      </c>
    </row>
    <row r="18" spans="1:10" x14ac:dyDescent="0.25">
      <c r="A18" s="33" t="s">
        <v>159</v>
      </c>
      <c r="B18" s="33" t="s">
        <v>82</v>
      </c>
      <c r="C18" s="33">
        <v>120.36959999999999</v>
      </c>
      <c r="D18" s="33">
        <v>5733.405499999998</v>
      </c>
      <c r="E18" s="33">
        <v>332693.02560000011</v>
      </c>
      <c r="F18" s="33">
        <v>-78464.781999999963</v>
      </c>
      <c r="G18" s="33">
        <v>184133.25190000029</v>
      </c>
      <c r="H18" s="33">
        <v>3229.6317000000004</v>
      </c>
      <c r="I18" s="33">
        <v>722.24129999999991</v>
      </c>
      <c r="J18" s="33">
        <v>303.7045</v>
      </c>
    </row>
    <row r="19" spans="1:10" x14ac:dyDescent="0.25">
      <c r="A19" s="33" t="s">
        <v>160</v>
      </c>
      <c r="B19" s="33" t="s">
        <v>83</v>
      </c>
      <c r="C19" s="33">
        <v>2713.8856999999998</v>
      </c>
      <c r="D19" s="33">
        <v>5558.3375999999998</v>
      </c>
      <c r="E19" s="33">
        <v>6780.7887000000001</v>
      </c>
      <c r="F19" s="33">
        <v>3759.2712999999999</v>
      </c>
      <c r="G19" s="33">
        <v>21237.472099999999</v>
      </c>
      <c r="H19" s="33">
        <v>28974.121600000013</v>
      </c>
      <c r="I19" s="33">
        <v>28124.2084</v>
      </c>
      <c r="J19" s="33">
        <v>14392.335899999998</v>
      </c>
    </row>
    <row r="20" spans="1:10" x14ac:dyDescent="0.25">
      <c r="A20" s="33" t="s">
        <v>161</v>
      </c>
      <c r="B20" s="33" t="s">
        <v>201</v>
      </c>
      <c r="C20" s="33"/>
      <c r="D20" s="33"/>
      <c r="E20" s="33">
        <v>3693.1669999999999</v>
      </c>
      <c r="F20" s="33">
        <v>771.298</v>
      </c>
      <c r="G20" s="33">
        <v>5114.8009999999995</v>
      </c>
      <c r="H20" s="33">
        <v>2586.1120000000001</v>
      </c>
      <c r="I20" s="33">
        <v>2511.11</v>
      </c>
      <c r="J20" s="33">
        <v>450</v>
      </c>
    </row>
    <row r="21" spans="1:10" x14ac:dyDescent="0.25">
      <c r="A21" s="33" t="s">
        <v>162</v>
      </c>
      <c r="B21" s="33" t="s">
        <v>84</v>
      </c>
      <c r="C21" s="33">
        <v>3120.3715000000002</v>
      </c>
      <c r="D21" s="33">
        <v>2110.1884999999997</v>
      </c>
      <c r="E21" s="33">
        <v>1186.0053999999998</v>
      </c>
      <c r="F21" s="33">
        <v>2336.1145999999999</v>
      </c>
      <c r="G21" s="33">
        <v>18131.354199999998</v>
      </c>
      <c r="H21" s="33">
        <v>9002.7834999999995</v>
      </c>
      <c r="I21" s="33">
        <v>1014.8338000000001</v>
      </c>
      <c r="J21" s="33">
        <v>4647.2221</v>
      </c>
    </row>
    <row r="22" spans="1:10" x14ac:dyDescent="0.25">
      <c r="A22" s="33" t="s">
        <v>163</v>
      </c>
      <c r="B22" s="33" t="s">
        <v>85</v>
      </c>
      <c r="C22" s="33">
        <v>962.96060000000011</v>
      </c>
      <c r="D22" s="33">
        <v>771.29629999999997</v>
      </c>
      <c r="E22" s="33">
        <v>1399.0813000000001</v>
      </c>
      <c r="F22" s="33"/>
      <c r="G22" s="33">
        <v>107756.38929999995</v>
      </c>
      <c r="H22" s="33">
        <v>17701.8521</v>
      </c>
      <c r="I22" s="33"/>
      <c r="J22" s="33">
        <v>828.70450000000005</v>
      </c>
    </row>
    <row r="23" spans="1:10" x14ac:dyDescent="0.25">
      <c r="A23" s="33" t="s">
        <v>164</v>
      </c>
      <c r="B23" s="33" t="s">
        <v>86</v>
      </c>
      <c r="C23" s="33">
        <v>-273.14789999999994</v>
      </c>
      <c r="D23" s="33"/>
      <c r="E23" s="33">
        <v>-7054.2737999999999</v>
      </c>
      <c r="F23" s="33">
        <v>462.96350000000001</v>
      </c>
      <c r="G23" s="33">
        <v>-35.958300000000804</v>
      </c>
      <c r="H23" s="33">
        <v>1959.2603999999997</v>
      </c>
      <c r="I23" s="33"/>
      <c r="J23" s="33"/>
    </row>
    <row r="24" spans="1:10" x14ac:dyDescent="0.25">
      <c r="A24" s="33" t="s">
        <v>165</v>
      </c>
      <c r="B24" s="33" t="s">
        <v>87</v>
      </c>
      <c r="C24" s="33">
        <v>1410.183</v>
      </c>
      <c r="D24" s="33">
        <v>4977.0033999999996</v>
      </c>
      <c r="E24" s="33">
        <v>201.72300000000001</v>
      </c>
      <c r="F24" s="33"/>
      <c r="G24" s="33">
        <v>32308.622999999996</v>
      </c>
      <c r="H24" s="33">
        <v>6218.5212000000001</v>
      </c>
      <c r="I24" s="33"/>
      <c r="J24" s="33"/>
    </row>
    <row r="25" spans="1:10" x14ac:dyDescent="0.25">
      <c r="A25" s="33" t="s">
        <v>166</v>
      </c>
      <c r="B25" s="33" t="s">
        <v>88</v>
      </c>
      <c r="C25" s="33">
        <v>-9379.6304</v>
      </c>
      <c r="D25" s="33">
        <v>403.70159999999998</v>
      </c>
      <c r="E25" s="33">
        <v>7957.4386999999988</v>
      </c>
      <c r="F25" s="33"/>
      <c r="G25" s="33">
        <v>13562.155000000001</v>
      </c>
      <c r="H25" s="33">
        <v>8978.7089999999989</v>
      </c>
      <c r="I25" s="33">
        <v>339.81140000000005</v>
      </c>
      <c r="J25" s="33">
        <v>3051.8510000000001</v>
      </c>
    </row>
    <row r="26" spans="1:10" x14ac:dyDescent="0.25">
      <c r="A26" s="33" t="s">
        <v>167</v>
      </c>
      <c r="B26" s="33" t="s">
        <v>89</v>
      </c>
      <c r="C26" s="33"/>
      <c r="D26" s="33">
        <v>913.88919999999996</v>
      </c>
      <c r="E26" s="33">
        <v>2182.4073000000003</v>
      </c>
      <c r="F26" s="33">
        <v>2540.7520999999997</v>
      </c>
      <c r="G26" s="33">
        <v>-809.03509999999994</v>
      </c>
      <c r="H26" s="33">
        <v>20237.973300000001</v>
      </c>
      <c r="I26" s="33"/>
      <c r="J26" s="33">
        <v>2556.4868999999999</v>
      </c>
    </row>
    <row r="27" spans="1:10" x14ac:dyDescent="0.25">
      <c r="A27" s="33" t="s">
        <v>168</v>
      </c>
      <c r="B27" s="33" t="s">
        <v>90</v>
      </c>
      <c r="C27" s="33"/>
      <c r="D27" s="33"/>
      <c r="E27" s="33"/>
      <c r="F27" s="33"/>
      <c r="G27" s="33">
        <v>1903.7308</v>
      </c>
      <c r="H27" s="33">
        <v>3363.8902000000003</v>
      </c>
      <c r="I27" s="33"/>
      <c r="J27" s="33"/>
    </row>
    <row r="28" spans="1:10" x14ac:dyDescent="0.25">
      <c r="A28" s="33" t="s">
        <v>169</v>
      </c>
      <c r="B28" s="33" t="s">
        <v>91</v>
      </c>
      <c r="C28" s="33">
        <v>2778.6981999999998</v>
      </c>
      <c r="D28" s="33">
        <v>534.22730000000001</v>
      </c>
      <c r="E28" s="33">
        <v>1209.2646999999999</v>
      </c>
      <c r="F28" s="33">
        <v>971.30080000000021</v>
      </c>
      <c r="G28" s="33">
        <v>16867.489600000001</v>
      </c>
      <c r="H28" s="33">
        <v>2552.7809999999999</v>
      </c>
      <c r="I28" s="33">
        <v>1296.2955999999999</v>
      </c>
      <c r="J28" s="33">
        <v>2337.9630000000002</v>
      </c>
    </row>
    <row r="29" spans="1:10" x14ac:dyDescent="0.25">
      <c r="A29" s="33" t="s">
        <v>195</v>
      </c>
      <c r="B29" s="33" t="s">
        <v>92</v>
      </c>
      <c r="C29" s="33">
        <v>-28.703700000000001</v>
      </c>
      <c r="D29" s="33">
        <v>1296.3051</v>
      </c>
      <c r="E29" s="33">
        <v>1008.8063999999999</v>
      </c>
      <c r="F29" s="33">
        <v>587.96500000000003</v>
      </c>
      <c r="G29" s="33">
        <v>23735.14390000001</v>
      </c>
      <c r="H29" s="33">
        <v>6394.4486000000006</v>
      </c>
      <c r="I29" s="33"/>
      <c r="J29" s="33">
        <v>16813.631000000001</v>
      </c>
    </row>
    <row r="30" spans="1:10" x14ac:dyDescent="0.25">
      <c r="A30" s="33" t="s">
        <v>196</v>
      </c>
      <c r="B30" s="33" t="s">
        <v>93</v>
      </c>
      <c r="C30" s="33">
        <v>0</v>
      </c>
      <c r="D30" s="33"/>
      <c r="E30" s="33">
        <v>1722.4038999999998</v>
      </c>
      <c r="F30" s="33">
        <v>41.66700000000003</v>
      </c>
      <c r="G30" s="33">
        <v>14682.788299999997</v>
      </c>
      <c r="H30" s="33">
        <v>2004.627</v>
      </c>
      <c r="I30" s="33"/>
      <c r="J30" s="33"/>
    </row>
    <row r="31" spans="1:10" x14ac:dyDescent="0.25">
      <c r="A31" s="33" t="s">
        <v>197</v>
      </c>
      <c r="B31" s="33" t="s">
        <v>94</v>
      </c>
      <c r="C31" s="33">
        <v>-74.074100000000001</v>
      </c>
      <c r="D31" s="33"/>
      <c r="E31" s="33">
        <v>7221.8444999999992</v>
      </c>
      <c r="F31" s="33">
        <v>2607.4191000000001</v>
      </c>
      <c r="G31" s="33">
        <v>-4899.6061999999956</v>
      </c>
      <c r="H31" s="33">
        <v>7199.9990000000007</v>
      </c>
      <c r="I31" s="33"/>
      <c r="J31" s="33"/>
    </row>
    <row r="32" spans="1:10" x14ac:dyDescent="0.25">
      <c r="A32" s="33" t="s">
        <v>170</v>
      </c>
      <c r="B32" s="33" t="s">
        <v>124</v>
      </c>
      <c r="C32" s="33">
        <v>3992.5902999999998</v>
      </c>
      <c r="D32" s="33">
        <v>32267.601699999988</v>
      </c>
      <c r="E32" s="33">
        <v>21023.911</v>
      </c>
      <c r="F32" s="33">
        <v>4509.2726000000002</v>
      </c>
      <c r="G32" s="33">
        <v>76255.932300000059</v>
      </c>
      <c r="H32" s="33">
        <v>28926.856700000015</v>
      </c>
      <c r="I32" s="33">
        <v>4865.7361000000001</v>
      </c>
      <c r="J32" s="33">
        <v>752.77659999999992</v>
      </c>
    </row>
    <row r="33" spans="1:10" x14ac:dyDescent="0.25">
      <c r="A33" s="33" t="s">
        <v>171</v>
      </c>
      <c r="B33" s="33" t="s">
        <v>95</v>
      </c>
      <c r="C33" s="33">
        <v>23862.947200000002</v>
      </c>
      <c r="D33" s="33"/>
      <c r="E33" s="33">
        <v>4672.5524999999989</v>
      </c>
      <c r="F33" s="33">
        <v>10693.5268</v>
      </c>
      <c r="G33" s="33">
        <v>17209.405300000002</v>
      </c>
      <c r="H33" s="33">
        <v>38047.282100000004</v>
      </c>
      <c r="I33" s="33">
        <v>5986.1206999999986</v>
      </c>
      <c r="J33" s="33"/>
    </row>
    <row r="34" spans="1:10" x14ac:dyDescent="0.25">
      <c r="A34" s="33" t="s">
        <v>198</v>
      </c>
      <c r="B34" s="33" t="s">
        <v>96</v>
      </c>
      <c r="C34" s="33">
        <v>1728.7026999999998</v>
      </c>
      <c r="D34" s="33">
        <v>1333.335</v>
      </c>
      <c r="E34" s="33">
        <v>794.4629000000001</v>
      </c>
      <c r="F34" s="33"/>
      <c r="G34" s="33">
        <v>6950.0429999999997</v>
      </c>
      <c r="H34" s="33">
        <v>5467.5962999999992</v>
      </c>
      <c r="I34" s="33">
        <v>-933.33449999999993</v>
      </c>
      <c r="J34" s="33">
        <v>4728.7060000000001</v>
      </c>
    </row>
    <row r="35" spans="1:10" x14ac:dyDescent="0.25">
      <c r="A35" s="33" t="s">
        <v>172</v>
      </c>
      <c r="B35" s="33" t="s">
        <v>202</v>
      </c>
      <c r="C35" s="33"/>
      <c r="D35" s="33"/>
      <c r="E35" s="33">
        <v>3687.1095</v>
      </c>
      <c r="F35" s="33">
        <v>876.85140000000001</v>
      </c>
      <c r="G35" s="33">
        <v>3090.2282999999998</v>
      </c>
      <c r="H35" s="33">
        <v>9248.1513999999988</v>
      </c>
      <c r="I35" s="33"/>
      <c r="J35" s="33">
        <v>2774.9984999999997</v>
      </c>
    </row>
    <row r="36" spans="1:10" x14ac:dyDescent="0.25">
      <c r="A36" s="33" t="s">
        <v>173</v>
      </c>
      <c r="B36" s="33" t="s">
        <v>125</v>
      </c>
      <c r="C36" s="33">
        <v>654.62860000000001</v>
      </c>
      <c r="D36" s="33">
        <v>2913.2797</v>
      </c>
      <c r="E36" s="33">
        <v>5657.0079999999998</v>
      </c>
      <c r="F36" s="33">
        <v>969.44290000000012</v>
      </c>
      <c r="G36" s="33">
        <v>37118.193700000003</v>
      </c>
      <c r="H36" s="33">
        <v>11922.227699999998</v>
      </c>
      <c r="I36" s="33">
        <v>2812.0387000000001</v>
      </c>
      <c r="J36" s="33">
        <v>2936.2053999999998</v>
      </c>
    </row>
    <row r="37" spans="1:10" x14ac:dyDescent="0.25">
      <c r="A37" s="33" t="s">
        <v>174</v>
      </c>
      <c r="B37" s="33" t="s">
        <v>97</v>
      </c>
      <c r="C37" s="33">
        <v>3711.1104999999998</v>
      </c>
      <c r="D37" s="33">
        <v>3646.2325000000001</v>
      </c>
      <c r="E37" s="33">
        <v>36161.937899999997</v>
      </c>
      <c r="F37" s="33">
        <v>3678.7031000000002</v>
      </c>
      <c r="G37" s="33">
        <v>93445.61800000006</v>
      </c>
      <c r="H37" s="33">
        <v>14716.671100000003</v>
      </c>
      <c r="I37" s="33">
        <v>17121.296200000001</v>
      </c>
      <c r="J37" s="33">
        <v>6995.5295000000006</v>
      </c>
    </row>
    <row r="38" spans="1:10" x14ac:dyDescent="0.25">
      <c r="A38" s="33" t="s">
        <v>175</v>
      </c>
      <c r="B38" s="33" t="s">
        <v>98</v>
      </c>
      <c r="C38" s="33"/>
      <c r="D38" s="33"/>
      <c r="E38" s="33">
        <v>1568.9653000000001</v>
      </c>
      <c r="F38" s="33"/>
      <c r="G38" s="33">
        <v>30232.717699999997</v>
      </c>
      <c r="H38" s="33">
        <v>267798.90529999998</v>
      </c>
      <c r="I38" s="33"/>
      <c r="J38" s="33"/>
    </row>
    <row r="39" spans="1:10" x14ac:dyDescent="0.25">
      <c r="A39" s="33" t="s">
        <v>176</v>
      </c>
      <c r="B39" s="33" t="s">
        <v>99</v>
      </c>
      <c r="C39" s="33">
        <v>1.4210854715202004E-14</v>
      </c>
      <c r="D39" s="33">
        <v>101.85079999999996</v>
      </c>
      <c r="E39" s="33">
        <v>3193.4839999999995</v>
      </c>
      <c r="F39" s="33">
        <v>4747.2324999999992</v>
      </c>
      <c r="G39" s="33">
        <v>5402.1391999999987</v>
      </c>
      <c r="H39" s="33">
        <v>11728.706799999994</v>
      </c>
      <c r="I39" s="33">
        <v>899.07639999999958</v>
      </c>
      <c r="J39" s="33">
        <v>3456.4758999999995</v>
      </c>
    </row>
    <row r="40" spans="1:10" x14ac:dyDescent="0.25">
      <c r="A40" s="33" t="s">
        <v>177</v>
      </c>
      <c r="B40" s="33" t="s">
        <v>100</v>
      </c>
      <c r="C40" s="33">
        <v>861.11180000000013</v>
      </c>
      <c r="D40" s="33"/>
      <c r="E40" s="33">
        <v>4797.2214999999997</v>
      </c>
      <c r="F40" s="33">
        <v>-735.18520000000001</v>
      </c>
      <c r="G40" s="33">
        <v>3975.2827999999995</v>
      </c>
      <c r="H40" s="33">
        <v>47797.237399999998</v>
      </c>
      <c r="I40" s="33">
        <v>2384.2586999999999</v>
      </c>
      <c r="J40" s="33">
        <v>16547.221600000001</v>
      </c>
    </row>
    <row r="41" spans="1:10" x14ac:dyDescent="0.25">
      <c r="A41" s="33" t="s">
        <v>178</v>
      </c>
      <c r="B41" s="33" t="s">
        <v>101</v>
      </c>
      <c r="C41" s="33"/>
      <c r="D41" s="33">
        <v>77.778099999999995</v>
      </c>
      <c r="E41" s="33">
        <v>255.17079999999999</v>
      </c>
      <c r="F41" s="33"/>
      <c r="G41" s="33">
        <v>21235.468100000006</v>
      </c>
      <c r="H41" s="33">
        <v>12068.523499999998</v>
      </c>
      <c r="I41" s="33">
        <v>6338.8889999999992</v>
      </c>
      <c r="J41" s="33">
        <v>1660.1759999999999</v>
      </c>
    </row>
    <row r="42" spans="1:10" x14ac:dyDescent="0.25">
      <c r="A42" s="33" t="s">
        <v>179</v>
      </c>
      <c r="B42" s="33" t="s">
        <v>102</v>
      </c>
      <c r="C42" s="33">
        <v>-136.11109999999999</v>
      </c>
      <c r="D42" s="33">
        <v>1771.2928000000002</v>
      </c>
      <c r="E42" s="33">
        <v>1957.2523000000001</v>
      </c>
      <c r="F42" s="33"/>
      <c r="G42" s="33">
        <v>34050.465900000017</v>
      </c>
      <c r="H42" s="33">
        <v>7594.4484000000002</v>
      </c>
      <c r="I42" s="33"/>
      <c r="J42" s="33">
        <v>16780.555200000003</v>
      </c>
    </row>
    <row r="43" spans="1:10" x14ac:dyDescent="0.25">
      <c r="A43" s="33" t="s">
        <v>199</v>
      </c>
      <c r="B43" s="33" t="s">
        <v>103</v>
      </c>
      <c r="C43" s="33">
        <v>208.3322</v>
      </c>
      <c r="D43" s="33"/>
      <c r="E43" s="33">
        <v>7618.1130000000003</v>
      </c>
      <c r="F43" s="33">
        <v>3416.6711000000005</v>
      </c>
      <c r="G43" s="33">
        <v>5607.3756999999996</v>
      </c>
      <c r="H43" s="33">
        <v>20271.292699999998</v>
      </c>
      <c r="I43" s="33"/>
      <c r="J43" s="33">
        <v>-4500.0003999999999</v>
      </c>
    </row>
    <row r="44" spans="1:10" x14ac:dyDescent="0.25">
      <c r="A44" s="33" t="s">
        <v>180</v>
      </c>
      <c r="B44" s="33" t="s">
        <v>104</v>
      </c>
      <c r="C44" s="33"/>
      <c r="D44" s="33">
        <v>4564.8149999999996</v>
      </c>
      <c r="E44" s="33">
        <v>3567.8633</v>
      </c>
      <c r="F44" s="33">
        <v>1225.9312</v>
      </c>
      <c r="G44" s="33">
        <v>10157.9192</v>
      </c>
      <c r="H44" s="33">
        <v>27007.422500000011</v>
      </c>
      <c r="I44" s="33">
        <v>1509.26</v>
      </c>
      <c r="J44" s="33">
        <v>1445.3709999999999</v>
      </c>
    </row>
    <row r="45" spans="1:10" x14ac:dyDescent="0.25">
      <c r="A45" s="33" t="s">
        <v>181</v>
      </c>
      <c r="B45" s="33" t="s">
        <v>105</v>
      </c>
      <c r="C45" s="33"/>
      <c r="D45" s="33"/>
      <c r="E45" s="33">
        <v>72.221999999999994</v>
      </c>
      <c r="F45" s="33"/>
      <c r="G45" s="33">
        <v>-1662.4203000000002</v>
      </c>
      <c r="H45" s="33">
        <v>40494.462899999999</v>
      </c>
      <c r="I45" s="33">
        <v>955.55600000000004</v>
      </c>
      <c r="J45" s="33">
        <v>1022.222</v>
      </c>
    </row>
    <row r="46" spans="1:10" x14ac:dyDescent="0.25">
      <c r="A46" s="33" t="s">
        <v>182</v>
      </c>
      <c r="B46" s="33" t="s">
        <v>106</v>
      </c>
      <c r="C46" s="33"/>
      <c r="D46" s="33">
        <v>1169.443</v>
      </c>
      <c r="E46" s="33">
        <v>5767.75</v>
      </c>
      <c r="F46" s="33">
        <v>613.88839999999993</v>
      </c>
      <c r="G46" s="33">
        <v>39911.846000000005</v>
      </c>
      <c r="H46" s="33">
        <v>8360.1882000000005</v>
      </c>
      <c r="I46" s="33"/>
      <c r="J46" s="33">
        <v>513.88720000000001</v>
      </c>
    </row>
    <row r="47" spans="1:10" x14ac:dyDescent="0.25">
      <c r="A47" s="33" t="s">
        <v>183</v>
      </c>
      <c r="B47" s="33" t="s">
        <v>107</v>
      </c>
      <c r="C47" s="33"/>
      <c r="D47" s="33">
        <v>264.81569999999999</v>
      </c>
      <c r="E47" s="33">
        <v>10958.6567</v>
      </c>
      <c r="F47" s="33">
        <v>108.33589999999992</v>
      </c>
      <c r="G47" s="33">
        <v>8756.8130000000019</v>
      </c>
      <c r="H47" s="33">
        <v>27268.532000000014</v>
      </c>
      <c r="I47" s="33">
        <v>-252.77850000000007</v>
      </c>
      <c r="J47" s="33">
        <v>2161.114</v>
      </c>
    </row>
    <row r="48" spans="1:10" x14ac:dyDescent="0.25">
      <c r="A48" s="33" t="s">
        <v>184</v>
      </c>
      <c r="B48" s="33" t="s">
        <v>108</v>
      </c>
      <c r="C48" s="33"/>
      <c r="D48" s="33"/>
      <c r="E48" s="33">
        <v>9714.0730999999996</v>
      </c>
      <c r="F48" s="33">
        <v>12629.618999999999</v>
      </c>
      <c r="G48" s="33">
        <v>21712.643</v>
      </c>
      <c r="H48" s="33">
        <v>106332.46780000001</v>
      </c>
      <c r="I48" s="33">
        <v>2467.5925000000002</v>
      </c>
      <c r="J48" s="33"/>
    </row>
    <row r="49" spans="1:10" x14ac:dyDescent="0.25">
      <c r="A49" s="33" t="s">
        <v>185</v>
      </c>
      <c r="B49" s="33" t="s">
        <v>109</v>
      </c>
      <c r="C49" s="33">
        <v>-288.89780000000002</v>
      </c>
      <c r="D49" s="33">
        <v>1825.9259999999999</v>
      </c>
      <c r="E49" s="33">
        <v>1435.9585</v>
      </c>
      <c r="F49" s="33">
        <v>2206.4800999999998</v>
      </c>
      <c r="G49" s="33">
        <v>20874.450700000016</v>
      </c>
      <c r="H49" s="33">
        <v>9660.1897000000008</v>
      </c>
      <c r="I49" s="33">
        <v>4374.0739999999996</v>
      </c>
      <c r="J49" s="33"/>
    </row>
    <row r="50" spans="1:10" x14ac:dyDescent="0.25">
      <c r="A50" s="33" t="s">
        <v>186</v>
      </c>
      <c r="B50" s="33" t="s">
        <v>110</v>
      </c>
      <c r="C50" s="33"/>
      <c r="D50" s="33"/>
      <c r="E50" s="33">
        <v>4559.4885999999997</v>
      </c>
      <c r="F50" s="33">
        <v>991.66969999999992</v>
      </c>
      <c r="G50" s="33">
        <v>64954.895400000016</v>
      </c>
      <c r="H50" s="33">
        <v>17757.4202</v>
      </c>
      <c r="I50" s="33">
        <v>43136.969999999994</v>
      </c>
      <c r="J50" s="33">
        <v>4160.2758999999996</v>
      </c>
    </row>
    <row r="51" spans="1:10" x14ac:dyDescent="0.25">
      <c r="A51" s="33" t="s">
        <v>187</v>
      </c>
      <c r="B51" s="33" t="s">
        <v>111</v>
      </c>
      <c r="C51" s="33">
        <v>-192.5926</v>
      </c>
      <c r="D51" s="33"/>
      <c r="E51" s="33">
        <v>-77.777900000000002</v>
      </c>
      <c r="F51" s="33">
        <v>6054.6296999999995</v>
      </c>
      <c r="G51" s="33">
        <v>-82.986099999999965</v>
      </c>
      <c r="H51" s="33">
        <v>23250.008700000002</v>
      </c>
      <c r="I51" s="33">
        <v>-458.33320000000003</v>
      </c>
      <c r="J51" s="33">
        <v>-268.51850000000002</v>
      </c>
    </row>
    <row r="52" spans="1:10" x14ac:dyDescent="0.25">
      <c r="A52" s="33" t="s">
        <v>188</v>
      </c>
      <c r="B52" s="33" t="s">
        <v>112</v>
      </c>
      <c r="C52" s="33">
        <v>105.54679999999996</v>
      </c>
      <c r="D52" s="33">
        <v>-33.333300000000001</v>
      </c>
      <c r="E52" s="33">
        <v>2519.4449</v>
      </c>
      <c r="F52" s="33">
        <v>181.48230000000001</v>
      </c>
      <c r="G52" s="33">
        <v>28209.273300000008</v>
      </c>
      <c r="H52" s="33">
        <v>4637.04</v>
      </c>
      <c r="I52" s="33">
        <v>-16.666699999999999</v>
      </c>
      <c r="J52" s="33">
        <v>10271.3928</v>
      </c>
    </row>
    <row r="53" spans="1:10" x14ac:dyDescent="0.25">
      <c r="A53" s="33" t="s">
        <v>214</v>
      </c>
      <c r="B53" s="33" t="s">
        <v>113</v>
      </c>
      <c r="C53" s="33">
        <v>942.59199999999998</v>
      </c>
      <c r="D53" s="33"/>
      <c r="E53" s="33">
        <v>3181.0340000000001</v>
      </c>
      <c r="F53" s="33"/>
      <c r="G53" s="33">
        <v>11060.921200000001</v>
      </c>
      <c r="H53" s="33">
        <v>42355.562200000015</v>
      </c>
      <c r="I53" s="33"/>
      <c r="J53" s="33">
        <v>2298.2759999999998</v>
      </c>
    </row>
    <row r="54" spans="1:10" x14ac:dyDescent="0.25">
      <c r="A54" s="33" t="s">
        <v>189</v>
      </c>
      <c r="B54" s="33" t="s">
        <v>114</v>
      </c>
      <c r="C54" s="33"/>
      <c r="D54" s="33"/>
      <c r="E54" s="33"/>
      <c r="F54" s="33">
        <v>-22.222200000000001</v>
      </c>
      <c r="G54" s="33">
        <v>4481.1578</v>
      </c>
      <c r="H54" s="33">
        <v>4819.4454999999998</v>
      </c>
      <c r="I54" s="33"/>
      <c r="J54" s="33"/>
    </row>
    <row r="55" spans="1:10" x14ac:dyDescent="0.25">
      <c r="A55" s="33" t="s">
        <v>190</v>
      </c>
      <c r="B55" s="33" t="s">
        <v>115</v>
      </c>
      <c r="C55" s="33">
        <v>-62.036999999999999</v>
      </c>
      <c r="D55" s="33">
        <v>857.11719999999991</v>
      </c>
      <c r="E55" s="33">
        <v>12789.256300000001</v>
      </c>
      <c r="F55" s="33">
        <v>3575.9349000000002</v>
      </c>
      <c r="G55" s="33">
        <v>35206.785900000003</v>
      </c>
      <c r="H55" s="33">
        <v>11679.635</v>
      </c>
      <c r="I55" s="33">
        <v>2705.5472999999997</v>
      </c>
      <c r="J55" s="33">
        <v>7176.8498</v>
      </c>
    </row>
    <row r="56" spans="1:10" x14ac:dyDescent="0.25">
      <c r="A56" s="33" t="s">
        <v>191</v>
      </c>
      <c r="B56" s="33" t="s">
        <v>116</v>
      </c>
      <c r="C56" s="33">
        <v>-28.703700000000001</v>
      </c>
      <c r="D56" s="33">
        <v>-141.66669999999999</v>
      </c>
      <c r="E56" s="33">
        <v>4443.5357999999997</v>
      </c>
      <c r="F56" s="33">
        <v>2102.7822999999999</v>
      </c>
      <c r="G56" s="33">
        <v>1679.5871</v>
      </c>
      <c r="H56" s="33">
        <v>26676.865400000002</v>
      </c>
      <c r="I56" s="33">
        <v>1305.5552</v>
      </c>
      <c r="J56" s="33">
        <v>2566.6664000000001</v>
      </c>
    </row>
    <row r="57" spans="1:10" x14ac:dyDescent="0.25">
      <c r="A57" s="33" t="s">
        <v>192</v>
      </c>
      <c r="B57" s="33" t="s">
        <v>117</v>
      </c>
      <c r="C57" s="33"/>
      <c r="D57" s="33">
        <v>500.8621</v>
      </c>
      <c r="E57" s="33">
        <v>7240.2211000000007</v>
      </c>
      <c r="F57" s="33">
        <v>4670.3689999999997</v>
      </c>
      <c r="G57" s="33">
        <v>20573.2925</v>
      </c>
      <c r="H57" s="33">
        <v>23699.08340000001</v>
      </c>
      <c r="I57" s="33">
        <v>1874.0804000000001</v>
      </c>
      <c r="J57" s="33">
        <v>2897.0944</v>
      </c>
    </row>
    <row r="58" spans="1:10" x14ac:dyDescent="0.25">
      <c r="A58" s="33" t="s">
        <v>193</v>
      </c>
      <c r="B58" s="33" t="s">
        <v>118</v>
      </c>
      <c r="C58" s="33">
        <v>1664.8159000000003</v>
      </c>
      <c r="D58" s="33"/>
      <c r="E58" s="33">
        <v>8726.4832999999999</v>
      </c>
      <c r="F58" s="33">
        <v>377.77789999999999</v>
      </c>
      <c r="G58" s="33">
        <v>7098.0041000000001</v>
      </c>
      <c r="H58" s="33">
        <v>4512.036900000001</v>
      </c>
      <c r="I58" s="33">
        <v>17210.100000000002</v>
      </c>
      <c r="J58" s="33">
        <v>2252.7780000000002</v>
      </c>
    </row>
    <row r="59" spans="1:10" x14ac:dyDescent="0.25">
      <c r="A59" s="33" t="s">
        <v>194</v>
      </c>
      <c r="B59" s="33" t="s">
        <v>119</v>
      </c>
      <c r="C59" s="33">
        <v>566.66700000000003</v>
      </c>
      <c r="D59" s="33"/>
      <c r="E59" s="33">
        <v>1312.963</v>
      </c>
      <c r="F59" s="33">
        <v>744.44399999999996</v>
      </c>
      <c r="G59" s="33">
        <v>14012.296200000001</v>
      </c>
      <c r="H59" s="33">
        <v>75167.606700000004</v>
      </c>
      <c r="I59" s="33"/>
      <c r="J59" s="33">
        <v>3099.0744</v>
      </c>
    </row>
    <row r="60" spans="1:10" x14ac:dyDescent="0.25">
      <c r="A60" s="33" t="s">
        <v>212</v>
      </c>
      <c r="B60" s="33" t="s">
        <v>213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</row>
    <row r="61" spans="1:10" x14ac:dyDescent="0.25">
      <c r="A61" s="30" t="s">
        <v>200</v>
      </c>
      <c r="B61" s="30" t="s">
        <v>217</v>
      </c>
      <c r="C61" s="30">
        <v>71357.321300000069</v>
      </c>
      <c r="D61" s="30">
        <v>144977.05110000007</v>
      </c>
      <c r="E61" s="30">
        <v>711480.05239999888</v>
      </c>
      <c r="F61" s="30">
        <v>51083.502400000143</v>
      </c>
      <c r="G61" s="30">
        <v>1678070.8749999988</v>
      </c>
      <c r="H61" s="30">
        <v>1471185.546699987</v>
      </c>
      <c r="I61" s="30">
        <v>197781.49670000022</v>
      </c>
      <c r="J61" s="30">
        <v>267949.27690000017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E51-4908-41D1-9712-85F58DF7B187}">
  <dimension ref="C2:J58"/>
  <sheetViews>
    <sheetView workbookViewId="0">
      <selection activeCell="C2" sqref="C2:C58"/>
    </sheetView>
  </sheetViews>
  <sheetFormatPr baseColWidth="10" defaultRowHeight="15" x14ac:dyDescent="0.25"/>
  <cols>
    <col min="3" max="3" width="5.7109375" bestFit="1" customWidth="1"/>
    <col min="4" max="4" width="45.140625" bestFit="1" customWidth="1"/>
    <col min="5" max="5" width="12.28515625" style="20" bestFit="1" customWidth="1"/>
    <col min="6" max="6" width="11.5703125" style="35"/>
    <col min="8" max="8" width="45.140625" bestFit="1" customWidth="1"/>
    <col min="9" max="9" width="12.28515625" style="51" bestFit="1" customWidth="1"/>
  </cols>
  <sheetData>
    <row r="2" spans="3:10" x14ac:dyDescent="0.25">
      <c r="C2" t="s">
        <v>63</v>
      </c>
      <c r="D2" s="55" t="s">
        <v>144</v>
      </c>
      <c r="E2" s="29">
        <v>352786.83389999979</v>
      </c>
      <c r="F2" s="29">
        <v>8</v>
      </c>
      <c r="H2" s="52"/>
      <c r="I2" s="53"/>
      <c r="J2" s="52"/>
    </row>
    <row r="3" spans="3:10" x14ac:dyDescent="0.25">
      <c r="C3" t="s">
        <v>65</v>
      </c>
      <c r="D3" s="55" t="s">
        <v>145</v>
      </c>
      <c r="E3" s="29">
        <v>39990.364300000001</v>
      </c>
      <c r="F3" s="29">
        <v>7</v>
      </c>
      <c r="H3" s="52"/>
      <c r="I3" s="53"/>
      <c r="J3" s="52"/>
    </row>
    <row r="4" spans="3:10" x14ac:dyDescent="0.25">
      <c r="C4" t="s">
        <v>67</v>
      </c>
      <c r="D4" s="55" t="s">
        <v>146</v>
      </c>
      <c r="E4" s="29">
        <v>71215.679499999998</v>
      </c>
      <c r="F4" s="29">
        <v>10</v>
      </c>
      <c r="H4" s="52"/>
      <c r="I4" s="53"/>
      <c r="J4" s="52"/>
    </row>
    <row r="5" spans="3:10" x14ac:dyDescent="0.25">
      <c r="C5" t="s">
        <v>68</v>
      </c>
      <c r="D5" s="55" t="s">
        <v>147</v>
      </c>
      <c r="E5" s="29">
        <v>101658.92680000003</v>
      </c>
      <c r="F5" s="29">
        <v>10</v>
      </c>
      <c r="H5" s="52"/>
      <c r="I5" s="53"/>
      <c r="J5" s="52"/>
    </row>
    <row r="6" spans="3:10" x14ac:dyDescent="0.25">
      <c r="C6" t="s">
        <v>70</v>
      </c>
      <c r="D6" s="55" t="s">
        <v>148</v>
      </c>
      <c r="E6" s="29">
        <v>32797.23260000001</v>
      </c>
      <c r="F6" s="29">
        <v>11</v>
      </c>
      <c r="H6" s="52"/>
      <c r="I6" s="53"/>
      <c r="J6" s="52"/>
    </row>
    <row r="7" spans="3:10" x14ac:dyDescent="0.25">
      <c r="C7" t="s">
        <v>71</v>
      </c>
      <c r="D7" s="55" t="s">
        <v>149</v>
      </c>
      <c r="E7" s="29">
        <v>46042.371399999996</v>
      </c>
      <c r="F7" s="29">
        <v>10</v>
      </c>
      <c r="H7" s="52"/>
      <c r="I7" s="53"/>
      <c r="J7" s="52"/>
    </row>
    <row r="8" spans="3:10" x14ac:dyDescent="0.25">
      <c r="C8" t="s">
        <v>72</v>
      </c>
      <c r="D8" s="55" t="s">
        <v>150</v>
      </c>
      <c r="E8" s="29">
        <v>32625.252200000017</v>
      </c>
      <c r="F8" s="29">
        <v>23</v>
      </c>
      <c r="H8" s="52"/>
      <c r="I8" s="53"/>
      <c r="J8" s="52"/>
    </row>
    <row r="9" spans="3:10" x14ac:dyDescent="0.25">
      <c r="C9" t="s">
        <v>73</v>
      </c>
      <c r="D9" s="55" t="s">
        <v>151</v>
      </c>
      <c r="E9" s="29">
        <v>5574.6162999999997</v>
      </c>
      <c r="F9" s="29">
        <v>8</v>
      </c>
      <c r="H9" s="52"/>
      <c r="I9" s="53"/>
      <c r="J9" s="52"/>
    </row>
    <row r="10" spans="3:10" x14ac:dyDescent="0.25">
      <c r="C10" t="s">
        <v>74</v>
      </c>
      <c r="D10" s="55" t="s">
        <v>152</v>
      </c>
      <c r="E10" s="29">
        <v>166398.06470000008</v>
      </c>
      <c r="F10" s="29">
        <v>15</v>
      </c>
      <c r="H10" s="52"/>
      <c r="I10" s="53"/>
      <c r="J10" s="52"/>
    </row>
    <row r="11" spans="3:10" x14ac:dyDescent="0.25">
      <c r="C11" t="s">
        <v>75</v>
      </c>
      <c r="D11" s="55" t="s">
        <v>153</v>
      </c>
      <c r="E11" s="29">
        <v>70974.365300000005</v>
      </c>
      <c r="F11" s="29">
        <v>15</v>
      </c>
      <c r="H11" s="52"/>
      <c r="I11" s="53"/>
      <c r="J11" s="52"/>
    </row>
    <row r="12" spans="3:10" x14ac:dyDescent="0.25">
      <c r="C12" t="s">
        <v>76</v>
      </c>
      <c r="D12" s="55" t="s">
        <v>154</v>
      </c>
      <c r="E12" s="29">
        <v>15560.5434</v>
      </c>
      <c r="F12" s="29">
        <v>12</v>
      </c>
      <c r="H12" s="52"/>
      <c r="I12" s="53"/>
      <c r="J12" s="52"/>
    </row>
    <row r="13" spans="3:10" x14ac:dyDescent="0.25">
      <c r="C13" t="s">
        <v>77</v>
      </c>
      <c r="D13" s="55" t="s">
        <v>155</v>
      </c>
      <c r="E13" s="29">
        <v>28667.373500000005</v>
      </c>
      <c r="F13" s="29">
        <v>11</v>
      </c>
      <c r="H13" s="52"/>
      <c r="I13" s="53"/>
      <c r="J13" s="52"/>
    </row>
    <row r="14" spans="3:10" x14ac:dyDescent="0.25">
      <c r="C14" t="s">
        <v>78</v>
      </c>
      <c r="D14" s="55" t="s">
        <v>156</v>
      </c>
      <c r="E14" s="29">
        <v>9060.2920000000013</v>
      </c>
      <c r="F14" s="29">
        <v>7</v>
      </c>
      <c r="H14" s="52"/>
      <c r="I14" s="53"/>
      <c r="J14" s="52"/>
    </row>
    <row r="15" spans="3:10" x14ac:dyDescent="0.25">
      <c r="C15" t="s">
        <v>80</v>
      </c>
      <c r="D15" s="55" t="s">
        <v>157</v>
      </c>
      <c r="E15" s="29">
        <v>22854.900799999999</v>
      </c>
      <c r="F15" s="29">
        <v>13</v>
      </c>
      <c r="H15" s="52"/>
      <c r="I15" s="53"/>
      <c r="J15" s="52"/>
    </row>
    <row r="16" spans="3:10" x14ac:dyDescent="0.25">
      <c r="C16" t="s">
        <v>81</v>
      </c>
      <c r="D16" s="55" t="s">
        <v>158</v>
      </c>
      <c r="E16" s="29">
        <v>100950.55830000006</v>
      </c>
      <c r="F16" s="29">
        <v>28</v>
      </c>
      <c r="H16" s="52"/>
      <c r="I16" s="53"/>
      <c r="J16" s="52"/>
    </row>
    <row r="17" spans="3:10" x14ac:dyDescent="0.25">
      <c r="C17" t="s">
        <v>82</v>
      </c>
      <c r="D17" s="55" t="s">
        <v>159</v>
      </c>
      <c r="E17" s="29">
        <v>153351.4641000001</v>
      </c>
      <c r="F17" s="29">
        <v>9</v>
      </c>
      <c r="H17" s="52"/>
      <c r="I17" s="53"/>
      <c r="J17" s="52"/>
    </row>
    <row r="18" spans="3:10" x14ac:dyDescent="0.25">
      <c r="C18" t="s">
        <v>83</v>
      </c>
      <c r="D18" s="55" t="s">
        <v>160</v>
      </c>
      <c r="E18" s="29">
        <v>72161.452499999985</v>
      </c>
      <c r="F18" s="29">
        <v>18</v>
      </c>
      <c r="H18" s="52"/>
      <c r="I18" s="53"/>
      <c r="J18" s="52"/>
    </row>
    <row r="19" spans="3:10" x14ac:dyDescent="0.25">
      <c r="C19" t="s">
        <v>201</v>
      </c>
      <c r="D19" s="55" t="s">
        <v>161</v>
      </c>
      <c r="E19" s="29">
        <v>10035.761</v>
      </c>
      <c r="F19" s="29">
        <v>2</v>
      </c>
      <c r="H19" s="52"/>
      <c r="I19" s="53"/>
      <c r="J19" s="52"/>
    </row>
    <row r="20" spans="3:10" x14ac:dyDescent="0.25">
      <c r="C20" t="s">
        <v>84</v>
      </c>
      <c r="D20" s="55" t="s">
        <v>162</v>
      </c>
      <c r="E20" s="29">
        <v>29837.471700000002</v>
      </c>
      <c r="F20" s="29">
        <v>11</v>
      </c>
      <c r="H20" s="52"/>
      <c r="I20" s="53"/>
      <c r="J20" s="52"/>
    </row>
    <row r="21" spans="3:10" x14ac:dyDescent="0.25">
      <c r="C21" t="s">
        <v>85</v>
      </c>
      <c r="D21" s="55" t="s">
        <v>163</v>
      </c>
      <c r="E21" s="29">
        <v>136361.03399999999</v>
      </c>
      <c r="F21" s="29">
        <v>9</v>
      </c>
      <c r="H21" s="52"/>
      <c r="I21" s="53"/>
      <c r="J21" s="52"/>
    </row>
    <row r="22" spans="3:10" x14ac:dyDescent="0.25">
      <c r="C22" t="s">
        <v>86</v>
      </c>
      <c r="D22" s="55" t="s">
        <v>164</v>
      </c>
      <c r="E22" s="29">
        <v>-8069.5795000000016</v>
      </c>
      <c r="F22" s="29">
        <v>7</v>
      </c>
      <c r="H22" s="52"/>
      <c r="I22" s="53"/>
      <c r="J22" s="52"/>
    </row>
    <row r="23" spans="3:10" x14ac:dyDescent="0.25">
      <c r="C23" t="s">
        <v>87</v>
      </c>
      <c r="D23" s="55" t="s">
        <v>165</v>
      </c>
      <c r="E23" s="29">
        <v>40469.343399999998</v>
      </c>
      <c r="F23" s="29">
        <v>4</v>
      </c>
      <c r="H23" s="52"/>
      <c r="I23" s="53"/>
      <c r="J23" s="52"/>
    </row>
    <row r="24" spans="3:10" x14ac:dyDescent="0.25">
      <c r="C24" t="s">
        <v>88</v>
      </c>
      <c r="D24" s="55" t="s">
        <v>166</v>
      </c>
      <c r="E24" s="29">
        <v>22934.535400000008</v>
      </c>
      <c r="F24" s="29">
        <v>9</v>
      </c>
      <c r="H24" s="52"/>
      <c r="I24" s="53"/>
      <c r="J24" s="52"/>
    </row>
    <row r="25" spans="3:10" x14ac:dyDescent="0.25">
      <c r="C25" t="s">
        <v>89</v>
      </c>
      <c r="D25" s="55" t="s">
        <v>167</v>
      </c>
      <c r="E25" s="29">
        <v>10358.129499999999</v>
      </c>
      <c r="F25" s="29">
        <v>7</v>
      </c>
      <c r="H25" s="52"/>
      <c r="I25" s="53"/>
      <c r="J25" s="52"/>
    </row>
    <row r="26" spans="3:10" x14ac:dyDescent="0.25">
      <c r="C26" t="s">
        <v>90</v>
      </c>
      <c r="D26" s="55" t="s">
        <v>168</v>
      </c>
      <c r="E26" s="29">
        <v>5800.7308000000003</v>
      </c>
      <c r="F26" s="29">
        <v>4</v>
      </c>
      <c r="H26" s="52"/>
      <c r="I26" s="53"/>
      <c r="J26" s="52"/>
    </row>
    <row r="27" spans="3:10" x14ac:dyDescent="0.25">
      <c r="C27" t="s">
        <v>91</v>
      </c>
      <c r="D27" s="55" t="s">
        <v>169</v>
      </c>
      <c r="E27" s="29">
        <v>12312.608400000005</v>
      </c>
      <c r="F27" s="29">
        <v>13</v>
      </c>
      <c r="H27" s="52"/>
      <c r="I27" s="53"/>
      <c r="J27" s="52"/>
    </row>
    <row r="28" spans="3:10" x14ac:dyDescent="0.25">
      <c r="C28" t="s">
        <v>92</v>
      </c>
      <c r="D28" s="55" t="s">
        <v>195</v>
      </c>
      <c r="E28" s="29">
        <v>63410.940700000006</v>
      </c>
      <c r="F28" s="29">
        <v>13</v>
      </c>
      <c r="H28" s="52"/>
      <c r="I28" s="53"/>
      <c r="J28" s="52"/>
    </row>
    <row r="29" spans="3:10" x14ac:dyDescent="0.25">
      <c r="C29" t="s">
        <v>93</v>
      </c>
      <c r="D29" s="55" t="s">
        <v>196</v>
      </c>
      <c r="E29" s="29">
        <v>21515.936199999996</v>
      </c>
      <c r="F29" s="29">
        <v>6</v>
      </c>
      <c r="H29" s="52"/>
      <c r="I29" s="53"/>
      <c r="J29" s="52"/>
    </row>
    <row r="30" spans="3:10" x14ac:dyDescent="0.25">
      <c r="C30" t="s">
        <v>94</v>
      </c>
      <c r="D30" s="55" t="s">
        <v>197</v>
      </c>
      <c r="E30" s="29">
        <v>28024.204199999986</v>
      </c>
      <c r="F30" s="29">
        <v>5</v>
      </c>
      <c r="H30" s="52"/>
      <c r="I30" s="53"/>
      <c r="J30" s="52"/>
    </row>
    <row r="31" spans="3:10" x14ac:dyDescent="0.25">
      <c r="C31" t="s">
        <v>124</v>
      </c>
      <c r="D31" s="55" t="s">
        <v>170</v>
      </c>
      <c r="E31" s="29">
        <v>129460.52170000003</v>
      </c>
      <c r="F31" s="29">
        <v>26</v>
      </c>
      <c r="H31" s="52"/>
      <c r="I31" s="53"/>
      <c r="J31" s="52"/>
    </row>
    <row r="32" spans="3:10" x14ac:dyDescent="0.25">
      <c r="C32" t="s">
        <v>95</v>
      </c>
      <c r="D32" s="55" t="s">
        <v>171</v>
      </c>
      <c r="E32" s="29">
        <v>22899.999000000011</v>
      </c>
      <c r="F32" s="29">
        <v>5</v>
      </c>
      <c r="H32" s="52"/>
      <c r="I32" s="53"/>
      <c r="J32" s="52"/>
    </row>
    <row r="33" spans="3:10" x14ac:dyDescent="0.25">
      <c r="C33" t="s">
        <v>96</v>
      </c>
      <c r="D33" s="55" t="s">
        <v>198</v>
      </c>
      <c r="E33" s="29">
        <v>11878.862799999999</v>
      </c>
      <c r="F33" s="29">
        <v>6</v>
      </c>
      <c r="H33" s="52"/>
      <c r="I33" s="53"/>
      <c r="J33" s="52"/>
    </row>
    <row r="34" spans="3:10" x14ac:dyDescent="0.25">
      <c r="C34" t="s">
        <v>202</v>
      </c>
      <c r="D34" s="55" t="s">
        <v>172</v>
      </c>
      <c r="E34" s="29">
        <v>7327.7763999999988</v>
      </c>
      <c r="F34" s="29">
        <v>7</v>
      </c>
      <c r="H34" s="52"/>
      <c r="I34" s="53"/>
      <c r="J34" s="52"/>
    </row>
    <row r="35" spans="3:10" x14ac:dyDescent="0.25">
      <c r="C35" t="s">
        <v>125</v>
      </c>
      <c r="D35" s="55" t="s">
        <v>173</v>
      </c>
      <c r="E35" s="29">
        <v>61493.195900000035</v>
      </c>
      <c r="F35" s="29">
        <v>11</v>
      </c>
      <c r="H35" s="52"/>
      <c r="I35" s="53"/>
      <c r="J35" s="52"/>
    </row>
    <row r="36" spans="3:10" x14ac:dyDescent="0.25">
      <c r="C36" t="s">
        <v>97</v>
      </c>
      <c r="D36" s="55" t="s">
        <v>174</v>
      </c>
      <c r="E36" s="29">
        <v>60729.26070000005</v>
      </c>
      <c r="F36" s="29">
        <v>14</v>
      </c>
      <c r="H36" s="52"/>
      <c r="I36" s="53"/>
      <c r="J36" s="52"/>
    </row>
    <row r="37" spans="3:10" x14ac:dyDescent="0.25">
      <c r="C37" t="s">
        <v>98</v>
      </c>
      <c r="D37" s="55" t="s">
        <v>175</v>
      </c>
      <c r="E37" s="29">
        <v>163919.20529999991</v>
      </c>
      <c r="F37" s="29">
        <v>8</v>
      </c>
      <c r="H37" s="52"/>
      <c r="I37" s="53"/>
      <c r="J37" s="52"/>
    </row>
    <row r="38" spans="3:10" x14ac:dyDescent="0.25">
      <c r="C38" t="s">
        <v>99</v>
      </c>
      <c r="D38" s="55" t="s">
        <v>176</v>
      </c>
      <c r="E38" s="29">
        <v>23555.418900000026</v>
      </c>
      <c r="F38" s="29">
        <v>7</v>
      </c>
      <c r="H38" s="52"/>
      <c r="I38" s="53"/>
      <c r="J38" s="52"/>
    </row>
    <row r="39" spans="3:10" x14ac:dyDescent="0.25">
      <c r="C39" t="s">
        <v>100</v>
      </c>
      <c r="D39" s="55" t="s">
        <v>177</v>
      </c>
      <c r="E39" s="29">
        <v>33328.003600000011</v>
      </c>
      <c r="F39" s="29">
        <v>12</v>
      </c>
      <c r="H39" s="52"/>
      <c r="I39" s="53"/>
      <c r="J39" s="52"/>
    </row>
    <row r="40" spans="3:10" x14ac:dyDescent="0.25">
      <c r="C40" t="s">
        <v>101</v>
      </c>
      <c r="D40" s="55" t="s">
        <v>178</v>
      </c>
      <c r="E40" s="29">
        <v>16148.045700000004</v>
      </c>
      <c r="F40" s="29">
        <v>8</v>
      </c>
      <c r="H40" s="52"/>
      <c r="I40" s="53"/>
      <c r="J40" s="52"/>
    </row>
    <row r="41" spans="3:10" x14ac:dyDescent="0.25">
      <c r="C41" t="s">
        <v>102</v>
      </c>
      <c r="D41" s="55" t="s">
        <v>179</v>
      </c>
      <c r="E41" s="29">
        <v>118181.29570000003</v>
      </c>
      <c r="F41" s="29">
        <v>9</v>
      </c>
      <c r="H41" s="52"/>
      <c r="I41" s="53"/>
      <c r="J41" s="52"/>
    </row>
    <row r="42" spans="3:10" x14ac:dyDescent="0.25">
      <c r="C42" t="s">
        <v>103</v>
      </c>
      <c r="D42" s="55" t="s">
        <v>199</v>
      </c>
      <c r="E42" s="29">
        <v>22068.520399999994</v>
      </c>
      <c r="F42" s="29">
        <v>7</v>
      </c>
      <c r="H42" s="52"/>
      <c r="I42" s="53"/>
      <c r="J42" s="52"/>
    </row>
    <row r="43" spans="3:10" x14ac:dyDescent="0.25">
      <c r="C43" t="s">
        <v>104</v>
      </c>
      <c r="D43" s="55" t="s">
        <v>180</v>
      </c>
      <c r="E43" s="29">
        <v>16072.2317</v>
      </c>
      <c r="F43" s="29">
        <v>9</v>
      </c>
      <c r="H43" s="52"/>
      <c r="I43" s="53"/>
      <c r="J43" s="52"/>
    </row>
    <row r="44" spans="3:10" x14ac:dyDescent="0.25">
      <c r="C44" t="s">
        <v>105</v>
      </c>
      <c r="D44" s="55" t="s">
        <v>181</v>
      </c>
      <c r="E44" s="29">
        <v>23360.739100000003</v>
      </c>
      <c r="F44" s="29">
        <v>10</v>
      </c>
      <c r="H44" s="52"/>
      <c r="I44" s="53"/>
      <c r="J44" s="52"/>
    </row>
    <row r="45" spans="3:10" x14ac:dyDescent="0.25">
      <c r="C45" t="s">
        <v>106</v>
      </c>
      <c r="D45" s="55" t="s">
        <v>182</v>
      </c>
      <c r="E45" s="29">
        <v>26728.788400000001</v>
      </c>
      <c r="F45" s="29">
        <v>7</v>
      </c>
      <c r="H45" s="52"/>
      <c r="I45" s="53"/>
      <c r="J45" s="52"/>
    </row>
    <row r="46" spans="3:10" x14ac:dyDescent="0.25">
      <c r="C46" t="s">
        <v>107</v>
      </c>
      <c r="D46" s="55" t="s">
        <v>183</v>
      </c>
      <c r="E46" s="29">
        <v>23675.822400000005</v>
      </c>
      <c r="F46" s="29">
        <v>19</v>
      </c>
      <c r="H46" s="52"/>
      <c r="I46" s="53"/>
      <c r="J46" s="52"/>
    </row>
    <row r="47" spans="3:10" x14ac:dyDescent="0.25">
      <c r="C47" t="s">
        <v>108</v>
      </c>
      <c r="D47" s="55" t="s">
        <v>184</v>
      </c>
      <c r="E47" s="29">
        <v>78770.597200000004</v>
      </c>
      <c r="F47" s="29">
        <v>8</v>
      </c>
      <c r="H47" s="52"/>
      <c r="I47" s="53"/>
      <c r="J47" s="52"/>
    </row>
    <row r="48" spans="3:10" x14ac:dyDescent="0.25">
      <c r="C48" t="s">
        <v>109</v>
      </c>
      <c r="D48" s="55" t="s">
        <v>185</v>
      </c>
      <c r="E48" s="29">
        <v>39421.875800000002</v>
      </c>
      <c r="F48" s="29">
        <v>6</v>
      </c>
      <c r="H48" s="52"/>
      <c r="I48" s="53"/>
      <c r="J48" s="52"/>
    </row>
    <row r="49" spans="3:10" x14ac:dyDescent="0.25">
      <c r="C49" t="s">
        <v>110</v>
      </c>
      <c r="D49" s="55" t="s">
        <v>186</v>
      </c>
      <c r="E49" s="29">
        <v>103106.24839999991</v>
      </c>
      <c r="F49" s="29">
        <v>11</v>
      </c>
      <c r="H49" s="52"/>
      <c r="I49" s="53"/>
      <c r="J49" s="52"/>
    </row>
    <row r="50" spans="3:10" x14ac:dyDescent="0.25">
      <c r="C50" t="s">
        <v>111</v>
      </c>
      <c r="D50" s="55" t="s">
        <v>187</v>
      </c>
      <c r="E50" s="29">
        <v>24171.721500000003</v>
      </c>
      <c r="F50" s="29">
        <v>11</v>
      </c>
      <c r="H50" s="52"/>
      <c r="I50" s="53"/>
      <c r="J50" s="52"/>
    </row>
    <row r="51" spans="3:10" x14ac:dyDescent="0.25">
      <c r="C51" t="s">
        <v>112</v>
      </c>
      <c r="D51" s="55" t="s">
        <v>188</v>
      </c>
      <c r="E51" s="29">
        <v>23849.087300000007</v>
      </c>
      <c r="F51" s="29">
        <v>16</v>
      </c>
      <c r="H51" s="52"/>
      <c r="I51" s="53"/>
      <c r="J51" s="52"/>
    </row>
    <row r="52" spans="3:10" x14ac:dyDescent="0.25">
      <c r="C52" t="s">
        <v>113</v>
      </c>
      <c r="D52" s="55" t="s">
        <v>214</v>
      </c>
      <c r="E52" s="29">
        <v>36035.485100000005</v>
      </c>
      <c r="F52" s="29">
        <v>4</v>
      </c>
      <c r="H52" s="52"/>
      <c r="I52" s="53"/>
      <c r="J52" s="52"/>
    </row>
    <row r="53" spans="3:10" x14ac:dyDescent="0.25">
      <c r="C53" t="s">
        <v>114</v>
      </c>
      <c r="D53" s="55" t="s">
        <v>189</v>
      </c>
      <c r="E53" s="29">
        <v>3102.9664999999995</v>
      </c>
      <c r="F53" s="29">
        <v>5</v>
      </c>
      <c r="H53" s="52"/>
      <c r="I53" s="53"/>
      <c r="J53" s="52"/>
    </row>
    <row r="54" spans="3:10" x14ac:dyDescent="0.25">
      <c r="C54" t="s">
        <v>115</v>
      </c>
      <c r="D54" s="55" t="s">
        <v>190</v>
      </c>
      <c r="E54" s="29">
        <v>16946.7091</v>
      </c>
      <c r="F54" s="29">
        <v>6</v>
      </c>
      <c r="H54" s="52"/>
      <c r="I54" s="53"/>
      <c r="J54" s="52"/>
    </row>
    <row r="55" spans="3:10" x14ac:dyDescent="0.25">
      <c r="C55" t="s">
        <v>116</v>
      </c>
      <c r="D55" s="55" t="s">
        <v>191</v>
      </c>
      <c r="E55" s="29">
        <v>38550.533700000015</v>
      </c>
      <c r="F55" s="29">
        <v>16</v>
      </c>
      <c r="H55" s="52"/>
      <c r="I55" s="53"/>
      <c r="J55" s="52"/>
    </row>
    <row r="56" spans="3:10" x14ac:dyDescent="0.25">
      <c r="C56" t="s">
        <v>117</v>
      </c>
      <c r="D56" s="55" t="s">
        <v>192</v>
      </c>
      <c r="E56" s="29">
        <v>48028.291200000007</v>
      </c>
      <c r="F56" s="29">
        <v>10</v>
      </c>
      <c r="H56" s="52"/>
      <c r="I56" s="53"/>
      <c r="J56" s="52"/>
    </row>
    <row r="57" spans="3:10" x14ac:dyDescent="0.25">
      <c r="C57" t="s">
        <v>118</v>
      </c>
      <c r="D57" s="55" t="s">
        <v>193</v>
      </c>
      <c r="E57" s="29">
        <v>32224.47730000001</v>
      </c>
      <c r="F57" s="29">
        <v>7</v>
      </c>
      <c r="H57" s="52"/>
      <c r="I57" s="53"/>
      <c r="J57" s="52"/>
    </row>
    <row r="58" spans="3:10" x14ac:dyDescent="0.25">
      <c r="C58" t="s">
        <v>119</v>
      </c>
      <c r="D58" s="55" t="s">
        <v>194</v>
      </c>
      <c r="E58" s="29">
        <v>89228.047300000006</v>
      </c>
      <c r="F58" s="29">
        <v>8</v>
      </c>
      <c r="H58" s="52"/>
      <c r="I58" s="53"/>
      <c r="J58" s="5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87C3-69A8-419C-8A3A-B374A064F81F}">
  <dimension ref="A1:K60"/>
  <sheetViews>
    <sheetView workbookViewId="0">
      <selection activeCell="A43" sqref="A43:XFD43"/>
    </sheetView>
  </sheetViews>
  <sheetFormatPr baseColWidth="10" defaultRowHeight="15" x14ac:dyDescent="0.25"/>
  <cols>
    <col min="1" max="1" width="14" style="35" bestFit="1" customWidth="1"/>
    <col min="2" max="2" width="45.140625" style="35" bestFit="1" customWidth="1"/>
    <col min="3" max="3" width="44.140625" style="35" bestFit="1" customWidth="1"/>
    <col min="4" max="4" width="50.7109375" style="35" bestFit="1" customWidth="1"/>
    <col min="5" max="5" width="50.5703125" style="35" bestFit="1" customWidth="1"/>
    <col min="6" max="6" width="28.28515625" style="35" bestFit="1" customWidth="1"/>
    <col min="7" max="7" width="35.28515625" style="35" bestFit="1" customWidth="1"/>
    <col min="8" max="8" width="32.28515625" style="35" bestFit="1" customWidth="1"/>
    <col min="9" max="9" width="29.28515625" style="35" bestFit="1" customWidth="1"/>
    <col min="10" max="10" width="38.140625" style="35" bestFit="1" customWidth="1"/>
    <col min="11" max="11" width="11.7109375" style="35" bestFit="1" customWidth="1"/>
  </cols>
  <sheetData>
    <row r="1" spans="1:11" x14ac:dyDescent="0.25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  <c r="J1" s="35">
        <v>10</v>
      </c>
      <c r="K1" s="35">
        <v>11</v>
      </c>
    </row>
    <row r="2" spans="1:11" x14ac:dyDescent="0.25">
      <c r="A2" s="30" t="s">
        <v>215</v>
      </c>
      <c r="B2" s="30" t="s">
        <v>215</v>
      </c>
      <c r="C2" s="30" t="s">
        <v>203</v>
      </c>
      <c r="D2" s="30" t="s">
        <v>204</v>
      </c>
      <c r="E2" s="30" t="s">
        <v>205</v>
      </c>
      <c r="F2" s="30" t="s">
        <v>206</v>
      </c>
      <c r="G2" s="30" t="s">
        <v>207</v>
      </c>
      <c r="H2" s="30" t="s">
        <v>208</v>
      </c>
      <c r="I2" s="30" t="s">
        <v>209</v>
      </c>
      <c r="J2" s="30" t="s">
        <v>210</v>
      </c>
      <c r="K2" s="30" t="s">
        <v>200</v>
      </c>
    </row>
    <row r="3" spans="1:11" x14ac:dyDescent="0.25">
      <c r="A3" s="33" t="s">
        <v>63</v>
      </c>
      <c r="B3" s="33" t="s">
        <v>144</v>
      </c>
      <c r="C3" s="33">
        <v>-510.18570000000005</v>
      </c>
      <c r="D3" s="33">
        <v>-5221.2960000000003</v>
      </c>
      <c r="E3" s="33">
        <v>1691.5417999999997</v>
      </c>
      <c r="F3" s="33">
        <v>3473.1606999999999</v>
      </c>
      <c r="G3" s="33">
        <v>341119.36909999995</v>
      </c>
      <c r="H3" s="33">
        <v>13649.9835</v>
      </c>
      <c r="I3" s="33">
        <v>-1569.4434999999994</v>
      </c>
      <c r="J3" s="33">
        <v>153.70400000000001</v>
      </c>
      <c r="K3" s="33">
        <v>352786.83389999979</v>
      </c>
    </row>
    <row r="4" spans="1:11" x14ac:dyDescent="0.25">
      <c r="A4" s="33" t="s">
        <v>65</v>
      </c>
      <c r="B4" s="33" t="s">
        <v>145</v>
      </c>
      <c r="C4" s="33">
        <v>3915.7390000000005</v>
      </c>
      <c r="D4" s="33"/>
      <c r="E4" s="33"/>
      <c r="F4" s="33"/>
      <c r="G4" s="33">
        <v>3405.172</v>
      </c>
      <c r="H4" s="33">
        <v>24546.301800000001</v>
      </c>
      <c r="I4" s="33"/>
      <c r="J4" s="33">
        <v>-43.518500000000003</v>
      </c>
      <c r="K4" s="33">
        <v>31823.694299999999</v>
      </c>
    </row>
    <row r="5" spans="1:11" x14ac:dyDescent="0.25">
      <c r="A5" s="33" t="s">
        <v>67</v>
      </c>
      <c r="B5" s="33" t="s">
        <v>146</v>
      </c>
      <c r="C5" s="33">
        <v>2173.1486</v>
      </c>
      <c r="D5" s="33"/>
      <c r="E5" s="33">
        <v>8582.1092000000008</v>
      </c>
      <c r="F5" s="33">
        <v>5476.8519999999999</v>
      </c>
      <c r="G5" s="33">
        <v>33754.843500000003</v>
      </c>
      <c r="H5" s="33">
        <v>14654.638699999998</v>
      </c>
      <c r="I5" s="33">
        <v>674.07359999999994</v>
      </c>
      <c r="J5" s="33">
        <v>1095.3699000000001</v>
      </c>
      <c r="K5" s="33">
        <v>66411.035499999998</v>
      </c>
    </row>
    <row r="6" spans="1:11" x14ac:dyDescent="0.25">
      <c r="A6" s="33" t="s">
        <v>68</v>
      </c>
      <c r="B6" s="33" t="s">
        <v>147</v>
      </c>
      <c r="C6" s="33">
        <v>-130.55549999999999</v>
      </c>
      <c r="D6" s="33">
        <v>14136.193299999999</v>
      </c>
      <c r="E6" s="33">
        <v>2455.6296000000002</v>
      </c>
      <c r="F6" s="33">
        <v>9089.8135999999995</v>
      </c>
      <c r="G6" s="33">
        <v>53465.245699999999</v>
      </c>
      <c r="H6" s="33">
        <v>14140.7474</v>
      </c>
      <c r="I6" s="33">
        <v>5959.2599999999993</v>
      </c>
      <c r="J6" s="33">
        <v>983.33280000000002</v>
      </c>
      <c r="K6" s="33">
        <v>100099.66690000003</v>
      </c>
    </row>
    <row r="7" spans="1:11" x14ac:dyDescent="0.25">
      <c r="A7" s="33" t="s">
        <v>70</v>
      </c>
      <c r="B7" s="33" t="s">
        <v>148</v>
      </c>
      <c r="C7" s="33">
        <v>1136.1109999999999</v>
      </c>
      <c r="D7" s="33"/>
      <c r="E7" s="33"/>
      <c r="F7" s="33"/>
      <c r="G7" s="33">
        <v>3806.4827000000005</v>
      </c>
      <c r="H7" s="33">
        <v>25527.786900000006</v>
      </c>
      <c r="I7" s="33">
        <v>2326.8519999999999</v>
      </c>
      <c r="J7" s="33"/>
      <c r="K7" s="33">
        <v>32797.23260000001</v>
      </c>
    </row>
    <row r="8" spans="1:11" x14ac:dyDescent="0.25">
      <c r="A8" s="33" t="s">
        <v>71</v>
      </c>
      <c r="B8" s="33" t="s">
        <v>149</v>
      </c>
      <c r="C8" s="33"/>
      <c r="D8" s="33"/>
      <c r="E8" s="33">
        <v>-34.482799999999997</v>
      </c>
      <c r="F8" s="33"/>
      <c r="G8" s="33">
        <v>-1836.1160000000002</v>
      </c>
      <c r="H8" s="33">
        <v>45084.266199999998</v>
      </c>
      <c r="I8" s="33">
        <v>2828.7040000000002</v>
      </c>
      <c r="J8" s="33"/>
      <c r="K8" s="33">
        <v>46042.371399999996</v>
      </c>
    </row>
    <row r="9" spans="1:11" x14ac:dyDescent="0.25">
      <c r="A9" s="33" t="s">
        <v>72</v>
      </c>
      <c r="B9" s="33" t="s">
        <v>150</v>
      </c>
      <c r="C9" s="33">
        <v>24.998800000000017</v>
      </c>
      <c r="D9" s="33">
        <v>951.85200000000009</v>
      </c>
      <c r="E9" s="33">
        <v>2540.6985000000004</v>
      </c>
      <c r="F9" s="33">
        <v>-254.62960000000001</v>
      </c>
      <c r="G9" s="33">
        <v>4916.9176000000007</v>
      </c>
      <c r="H9" s="33">
        <v>13566.679900000003</v>
      </c>
      <c r="I9" s="33">
        <v>3959.2569000000003</v>
      </c>
      <c r="J9" s="33">
        <v>183.33370000000002</v>
      </c>
      <c r="K9" s="33">
        <v>25889.107800000013</v>
      </c>
    </row>
    <row r="10" spans="1:11" x14ac:dyDescent="0.25">
      <c r="A10" s="33" t="s">
        <v>73</v>
      </c>
      <c r="B10" s="33" t="s">
        <v>151</v>
      </c>
      <c r="C10" s="33"/>
      <c r="D10" s="33">
        <v>316.66829999999999</v>
      </c>
      <c r="E10" s="33">
        <v>1963.9818999999998</v>
      </c>
      <c r="F10" s="33"/>
      <c r="G10" s="33">
        <v>-133.81290000000018</v>
      </c>
      <c r="H10" s="33">
        <v>3427.779</v>
      </c>
      <c r="I10" s="33"/>
      <c r="J10" s="33"/>
      <c r="K10" s="33">
        <v>5574.6162999999997</v>
      </c>
    </row>
    <row r="11" spans="1:11" x14ac:dyDescent="0.25">
      <c r="A11" s="33" t="s">
        <v>74</v>
      </c>
      <c r="B11" s="33" t="s">
        <v>152</v>
      </c>
      <c r="C11" s="33">
        <v>9284.2512999999999</v>
      </c>
      <c r="D11" s="33">
        <v>23036.113499999992</v>
      </c>
      <c r="E11" s="33">
        <v>16988.504999999997</v>
      </c>
      <c r="F11" s="33">
        <v>648.14760000000001</v>
      </c>
      <c r="G11" s="33">
        <v>79135.108099999998</v>
      </c>
      <c r="H11" s="33">
        <v>37370.370799999997</v>
      </c>
      <c r="I11" s="33">
        <v>-59.259200000000007</v>
      </c>
      <c r="J11" s="33"/>
      <c r="K11" s="33">
        <v>166403.23710000006</v>
      </c>
    </row>
    <row r="12" spans="1:11" x14ac:dyDescent="0.25">
      <c r="A12" s="33" t="s">
        <v>75</v>
      </c>
      <c r="B12" s="33" t="s">
        <v>153</v>
      </c>
      <c r="C12" s="33"/>
      <c r="D12" s="33"/>
      <c r="E12" s="33">
        <v>5573.2502999999997</v>
      </c>
      <c r="F12" s="33">
        <v>1227.7768999999998</v>
      </c>
      <c r="G12" s="33">
        <v>30558.232300000003</v>
      </c>
      <c r="H12" s="33">
        <v>23893.525200000007</v>
      </c>
      <c r="I12" s="33">
        <v>2105.556</v>
      </c>
      <c r="J12" s="33">
        <v>1421.296</v>
      </c>
      <c r="K12" s="33">
        <v>64779.636700000017</v>
      </c>
    </row>
    <row r="13" spans="1:11" x14ac:dyDescent="0.25">
      <c r="A13" s="33" t="s">
        <v>76</v>
      </c>
      <c r="B13" s="33" t="s">
        <v>154</v>
      </c>
      <c r="C13" s="33">
        <v>-136.11109999999999</v>
      </c>
      <c r="D13" s="33">
        <v>9129.6299999999992</v>
      </c>
      <c r="E13" s="33">
        <v>253.964</v>
      </c>
      <c r="F13" s="33">
        <v>383.3338</v>
      </c>
      <c r="G13" s="33">
        <v>-270.27459999999996</v>
      </c>
      <c r="H13" s="33">
        <v>6200.0013000000008</v>
      </c>
      <c r="I13" s="33"/>
      <c r="J13" s="33"/>
      <c r="K13" s="33">
        <v>15560.5434</v>
      </c>
    </row>
    <row r="14" spans="1:11" x14ac:dyDescent="0.25">
      <c r="A14" s="33" t="s">
        <v>77</v>
      </c>
      <c r="B14" s="33" t="s">
        <v>155</v>
      </c>
      <c r="C14" s="33">
        <v>1335.1846</v>
      </c>
      <c r="D14" s="33"/>
      <c r="E14" s="33">
        <v>2597.1165999999998</v>
      </c>
      <c r="F14" s="33">
        <v>583.33500000000004</v>
      </c>
      <c r="G14" s="33">
        <v>8043.3896999999988</v>
      </c>
      <c r="H14" s="33">
        <v>13493.529700000001</v>
      </c>
      <c r="I14" s="33"/>
      <c r="J14" s="33">
        <v>1287.9629</v>
      </c>
      <c r="K14" s="33">
        <v>27340.518500000009</v>
      </c>
    </row>
    <row r="15" spans="1:11" x14ac:dyDescent="0.25">
      <c r="A15" s="33" t="s">
        <v>78</v>
      </c>
      <c r="B15" s="33" t="s">
        <v>156</v>
      </c>
      <c r="C15" s="33"/>
      <c r="D15" s="33"/>
      <c r="E15" s="33">
        <v>922.92769999999996</v>
      </c>
      <c r="F15" s="33"/>
      <c r="G15" s="33">
        <v>1837.3300999999997</v>
      </c>
      <c r="H15" s="33">
        <v>4756.4803000000002</v>
      </c>
      <c r="I15" s="33">
        <v>288.89</v>
      </c>
      <c r="J15" s="33"/>
      <c r="K15" s="33">
        <v>7805.6281000000045</v>
      </c>
    </row>
    <row r="16" spans="1:11" x14ac:dyDescent="0.25">
      <c r="A16" s="33" t="s">
        <v>80</v>
      </c>
      <c r="B16" s="33" t="s">
        <v>157</v>
      </c>
      <c r="C16" s="33"/>
      <c r="D16" s="33"/>
      <c r="E16" s="33">
        <v>1490.0802000000001</v>
      </c>
      <c r="F16" s="33">
        <v>1342.5979</v>
      </c>
      <c r="G16" s="33">
        <v>5954.6116999999995</v>
      </c>
      <c r="H16" s="33">
        <v>10890.754200000001</v>
      </c>
      <c r="I16" s="33">
        <v>-325.92589999999996</v>
      </c>
      <c r="J16" s="33">
        <v>1671.3010000000002</v>
      </c>
      <c r="K16" s="33">
        <v>21023.419099999999</v>
      </c>
    </row>
    <row r="17" spans="1:11" x14ac:dyDescent="0.25">
      <c r="A17" s="33" t="s">
        <v>81</v>
      </c>
      <c r="B17" s="33" t="s">
        <v>158</v>
      </c>
      <c r="C17" s="33">
        <v>1742.5743999999997</v>
      </c>
      <c r="D17" s="33">
        <v>1305.4284999999998</v>
      </c>
      <c r="E17" s="33">
        <v>6107.0558000000001</v>
      </c>
      <c r="F17" s="33">
        <v>1985.1916000000001</v>
      </c>
      <c r="G17" s="33">
        <v>15617.461699999998</v>
      </c>
      <c r="H17" s="33">
        <v>54609.288200000017</v>
      </c>
      <c r="I17" s="33">
        <v>7323.1480999999985</v>
      </c>
      <c r="J17" s="33">
        <v>8755.7811000000002</v>
      </c>
      <c r="K17" s="33">
        <v>97445.929400000052</v>
      </c>
    </row>
    <row r="18" spans="1:11" x14ac:dyDescent="0.25">
      <c r="A18" s="33" t="s">
        <v>82</v>
      </c>
      <c r="B18" s="33" t="s">
        <v>159</v>
      </c>
      <c r="C18" s="33">
        <v>125.92529999999999</v>
      </c>
      <c r="D18" s="33">
        <v>706.42589999999996</v>
      </c>
      <c r="E18" s="33">
        <v>804.46949999999981</v>
      </c>
      <c r="F18" s="33">
        <v>-85941.637299999988</v>
      </c>
      <c r="G18" s="33">
        <v>234049.79860000013</v>
      </c>
      <c r="H18" s="33">
        <v>2898.1501999999996</v>
      </c>
      <c r="I18" s="33">
        <v>331.48289999999997</v>
      </c>
      <c r="J18" s="33">
        <v>141.666</v>
      </c>
      <c r="K18" s="33">
        <v>153116.28110000014</v>
      </c>
    </row>
    <row r="19" spans="1:11" x14ac:dyDescent="0.25">
      <c r="A19" s="33" t="s">
        <v>83</v>
      </c>
      <c r="B19" s="33" t="s">
        <v>160</v>
      </c>
      <c r="C19" s="33">
        <v>3312.0379999999996</v>
      </c>
      <c r="D19" s="33">
        <v>4662.9673999999995</v>
      </c>
      <c r="E19" s="33">
        <v>4093.7520000000004</v>
      </c>
      <c r="F19" s="33">
        <v>502.77839999999998</v>
      </c>
      <c r="G19" s="33">
        <v>13238.368799999998</v>
      </c>
      <c r="H19" s="33">
        <v>16350.963899999999</v>
      </c>
      <c r="I19" s="33">
        <v>24043.655199999997</v>
      </c>
      <c r="J19" s="33">
        <v>3370.3719000000001</v>
      </c>
      <c r="K19" s="33">
        <v>69574.895599999989</v>
      </c>
    </row>
    <row r="20" spans="1:11" x14ac:dyDescent="0.25">
      <c r="A20" s="33" t="s">
        <v>201</v>
      </c>
      <c r="B20" s="33" t="s">
        <v>161</v>
      </c>
      <c r="C20" s="33"/>
      <c r="D20" s="33"/>
      <c r="E20" s="33">
        <v>3693.1669999999999</v>
      </c>
      <c r="F20" s="33">
        <v>771.298</v>
      </c>
      <c r="G20" s="33">
        <v>1694.4449999999999</v>
      </c>
      <c r="H20" s="33">
        <v>1629.63</v>
      </c>
      <c r="I20" s="33">
        <v>1797.221</v>
      </c>
      <c r="J20" s="33">
        <v>450</v>
      </c>
      <c r="K20" s="33">
        <v>10035.761</v>
      </c>
    </row>
    <row r="21" spans="1:11" x14ac:dyDescent="0.25">
      <c r="A21" s="33" t="s">
        <v>84</v>
      </c>
      <c r="B21" s="33" t="s">
        <v>162</v>
      </c>
      <c r="C21" s="33">
        <v>1202.7807</v>
      </c>
      <c r="D21" s="33">
        <v>2325.9292999999998</v>
      </c>
      <c r="E21" s="33">
        <v>1183.8199999999997</v>
      </c>
      <c r="F21" s="33">
        <v>1405.56</v>
      </c>
      <c r="G21" s="33">
        <v>15765.662799999998</v>
      </c>
      <c r="H21" s="33">
        <v>3131.4874</v>
      </c>
      <c r="I21" s="33">
        <v>695.3886</v>
      </c>
      <c r="J21" s="33">
        <v>3312.0369000000001</v>
      </c>
      <c r="K21" s="33">
        <v>29022.665700000001</v>
      </c>
    </row>
    <row r="22" spans="1:11" x14ac:dyDescent="0.25">
      <c r="A22" s="33" t="s">
        <v>85</v>
      </c>
      <c r="B22" s="33" t="s">
        <v>163</v>
      </c>
      <c r="C22" s="33">
        <v>1032.4050000000002</v>
      </c>
      <c r="D22" s="33">
        <v>912.96299999999997</v>
      </c>
      <c r="E22" s="33">
        <v>1465.748</v>
      </c>
      <c r="F22" s="33"/>
      <c r="G22" s="33">
        <v>122672.13309999998</v>
      </c>
      <c r="H22" s="33">
        <v>8053.7068999999992</v>
      </c>
      <c r="I22" s="33"/>
      <c r="J22" s="33"/>
      <c r="K22" s="33">
        <v>134136.95600000001</v>
      </c>
    </row>
    <row r="23" spans="1:11" x14ac:dyDescent="0.25">
      <c r="A23" s="33" t="s">
        <v>86</v>
      </c>
      <c r="B23" s="33" t="s">
        <v>164</v>
      </c>
      <c r="C23" s="33">
        <v>-703.7038</v>
      </c>
      <c r="D23" s="33"/>
      <c r="E23" s="33">
        <v>-7202.4270999999999</v>
      </c>
      <c r="F23" s="33"/>
      <c r="G23" s="33">
        <v>-1722.7088000000008</v>
      </c>
      <c r="H23" s="33">
        <v>1559.2601999999999</v>
      </c>
      <c r="I23" s="33"/>
      <c r="J23" s="33"/>
      <c r="K23" s="33">
        <v>-8069.5795000000016</v>
      </c>
    </row>
    <row r="24" spans="1:11" x14ac:dyDescent="0.25">
      <c r="A24" s="33" t="s">
        <v>87</v>
      </c>
      <c r="B24" s="33" t="s">
        <v>165</v>
      </c>
      <c r="C24" s="33">
        <v>-197.22299999999996</v>
      </c>
      <c r="D24" s="33">
        <v>4977.0033999999996</v>
      </c>
      <c r="E24" s="33"/>
      <c r="F24" s="33"/>
      <c r="G24" s="33">
        <v>34103.450599999996</v>
      </c>
      <c r="H24" s="33">
        <v>1650.0012999999999</v>
      </c>
      <c r="I24" s="33"/>
      <c r="J24" s="33"/>
      <c r="K24" s="33">
        <v>40533.232299999996</v>
      </c>
    </row>
    <row r="25" spans="1:11" x14ac:dyDescent="0.25">
      <c r="A25" s="33" t="s">
        <v>88</v>
      </c>
      <c r="B25" s="33" t="s">
        <v>166</v>
      </c>
      <c r="C25" s="33">
        <v>-9372.223</v>
      </c>
      <c r="D25" s="33">
        <v>478.06299999999999</v>
      </c>
      <c r="E25" s="33">
        <v>8385.3060999999998</v>
      </c>
      <c r="F25" s="33"/>
      <c r="G25" s="33">
        <v>21243.387699999999</v>
      </c>
      <c r="H25" s="33">
        <v>6185.1883000000007</v>
      </c>
      <c r="I25" s="33">
        <v>420.36700000000002</v>
      </c>
      <c r="J25" s="33"/>
      <c r="K25" s="33">
        <v>27340.089100000005</v>
      </c>
    </row>
    <row r="26" spans="1:11" x14ac:dyDescent="0.25">
      <c r="A26" s="33" t="s">
        <v>89</v>
      </c>
      <c r="B26" s="33" t="s">
        <v>167</v>
      </c>
      <c r="C26" s="33"/>
      <c r="D26" s="33">
        <v>1164.8152</v>
      </c>
      <c r="E26" s="33">
        <v>2182.4073000000003</v>
      </c>
      <c r="F26" s="33">
        <v>3292.6039999999998</v>
      </c>
      <c r="G26" s="33">
        <v>-878.00109999999984</v>
      </c>
      <c r="H26" s="33">
        <v>1978.7060999999999</v>
      </c>
      <c r="I26" s="33"/>
      <c r="J26" s="33">
        <v>2617.598</v>
      </c>
      <c r="K26" s="33">
        <v>10358.129499999999</v>
      </c>
    </row>
    <row r="27" spans="1:11" x14ac:dyDescent="0.25">
      <c r="A27" s="33" t="s">
        <v>90</v>
      </c>
      <c r="B27" s="33" t="s">
        <v>168</v>
      </c>
      <c r="C27" s="33"/>
      <c r="D27" s="33"/>
      <c r="E27" s="33"/>
      <c r="F27" s="33"/>
      <c r="G27" s="33">
        <v>2069.248</v>
      </c>
      <c r="H27" s="33">
        <v>3731.4828000000002</v>
      </c>
      <c r="I27" s="33"/>
      <c r="J27" s="33"/>
      <c r="K27" s="33">
        <v>5800.7308000000003</v>
      </c>
    </row>
    <row r="28" spans="1:11" x14ac:dyDescent="0.25">
      <c r="A28" s="33" t="s">
        <v>91</v>
      </c>
      <c r="B28" s="33" t="s">
        <v>169</v>
      </c>
      <c r="C28" s="33">
        <v>-31.484800000000064</v>
      </c>
      <c r="D28" s="33">
        <v>646.29629999999997</v>
      </c>
      <c r="E28" s="33">
        <v>677.77800000000002</v>
      </c>
      <c r="F28" s="33">
        <v>1956.4880000000001</v>
      </c>
      <c r="G28" s="33">
        <v>6223.1358</v>
      </c>
      <c r="H28" s="33">
        <v>623.15089999999987</v>
      </c>
      <c r="I28" s="33">
        <v>575.92529999999999</v>
      </c>
      <c r="J28" s="33">
        <v>653.70399999999995</v>
      </c>
      <c r="K28" s="33">
        <v>11324.993500000002</v>
      </c>
    </row>
    <row r="29" spans="1:11" x14ac:dyDescent="0.25">
      <c r="A29" s="33" t="s">
        <v>92</v>
      </c>
      <c r="B29" s="33" t="s">
        <v>195</v>
      </c>
      <c r="C29" s="33">
        <v>-28.703700000000001</v>
      </c>
      <c r="D29" s="33">
        <v>716.67549999999994</v>
      </c>
      <c r="E29" s="33">
        <v>1074.7068999999999</v>
      </c>
      <c r="F29" s="33"/>
      <c r="G29" s="33">
        <v>25561.516700000004</v>
      </c>
      <c r="H29" s="33">
        <v>6296.3002000000006</v>
      </c>
      <c r="I29" s="33"/>
      <c r="J29" s="33">
        <v>313.88899999999995</v>
      </c>
      <c r="K29" s="33">
        <v>33934.384600000005</v>
      </c>
    </row>
    <row r="30" spans="1:11" x14ac:dyDescent="0.25">
      <c r="A30" s="33" t="s">
        <v>93</v>
      </c>
      <c r="B30" s="33" t="s">
        <v>196</v>
      </c>
      <c r="C30" s="33">
        <v>1700.001</v>
      </c>
      <c r="D30" s="33"/>
      <c r="E30" s="33"/>
      <c r="F30" s="33">
        <v>-189.81479999999999</v>
      </c>
      <c r="G30" s="33">
        <v>18492.79</v>
      </c>
      <c r="H30" s="33">
        <v>1512.96</v>
      </c>
      <c r="I30" s="33"/>
      <c r="J30" s="33"/>
      <c r="K30" s="33">
        <v>21515.936199999996</v>
      </c>
    </row>
    <row r="31" spans="1:11" x14ac:dyDescent="0.25">
      <c r="A31" s="33" t="s">
        <v>94</v>
      </c>
      <c r="B31" s="33" t="s">
        <v>197</v>
      </c>
      <c r="C31" s="33">
        <v>-74.074100000000001</v>
      </c>
      <c r="D31" s="33"/>
      <c r="E31" s="33">
        <v>4925.3281999999999</v>
      </c>
      <c r="F31" s="33">
        <v>3410.1970000000001</v>
      </c>
      <c r="G31" s="33">
        <v>17633.729500000001</v>
      </c>
      <c r="H31" s="33">
        <v>1970.3676</v>
      </c>
      <c r="I31" s="33"/>
      <c r="J31" s="33"/>
      <c r="K31" s="33">
        <v>27865.548199999983</v>
      </c>
    </row>
    <row r="32" spans="1:11" x14ac:dyDescent="0.25">
      <c r="A32" s="33" t="s">
        <v>124</v>
      </c>
      <c r="B32" s="33" t="s">
        <v>170</v>
      </c>
      <c r="C32" s="33">
        <v>1716.6647999999998</v>
      </c>
      <c r="D32" s="33">
        <v>10660.185500000001</v>
      </c>
      <c r="E32" s="33">
        <v>6300.9288999999999</v>
      </c>
      <c r="F32" s="33">
        <v>3113.8963000000003</v>
      </c>
      <c r="G32" s="33">
        <v>74818.776100000032</v>
      </c>
      <c r="H32" s="33">
        <v>20811.109600000007</v>
      </c>
      <c r="I32" s="33">
        <v>3999.0687999999996</v>
      </c>
      <c r="J32" s="33">
        <v>-35.185200000000002</v>
      </c>
      <c r="K32" s="33">
        <v>121385.44480000001</v>
      </c>
    </row>
    <row r="33" spans="1:11" x14ac:dyDescent="0.25">
      <c r="A33" s="33" t="s">
        <v>95</v>
      </c>
      <c r="B33" s="33" t="s">
        <v>171</v>
      </c>
      <c r="C33" s="33">
        <v>-1262.0477999999998</v>
      </c>
      <c r="D33" s="33"/>
      <c r="E33" s="33">
        <v>4914.7299999999996</v>
      </c>
      <c r="F33" s="33">
        <v>2547.2321000000002</v>
      </c>
      <c r="G33" s="33">
        <v>4669.4687999999996</v>
      </c>
      <c r="H33" s="33">
        <v>13818.570400000001</v>
      </c>
      <c r="I33" s="33">
        <v>-1787.9545000000003</v>
      </c>
      <c r="J33" s="33"/>
      <c r="K33" s="33">
        <v>22899.999000000011</v>
      </c>
    </row>
    <row r="34" spans="1:11" x14ac:dyDescent="0.25">
      <c r="A34" s="33" t="s">
        <v>96</v>
      </c>
      <c r="B34" s="33" t="s">
        <v>198</v>
      </c>
      <c r="C34" s="33">
        <v>2002.7768000000001</v>
      </c>
      <c r="D34" s="33"/>
      <c r="E34" s="33">
        <v>-177.7578</v>
      </c>
      <c r="F34" s="33"/>
      <c r="G34" s="33">
        <v>5343.6559999999999</v>
      </c>
      <c r="H34" s="33">
        <v>5699.0779000000002</v>
      </c>
      <c r="I34" s="33">
        <v>-933.33449999999993</v>
      </c>
      <c r="J34" s="33"/>
      <c r="K34" s="33">
        <v>11934.418399999999</v>
      </c>
    </row>
    <row r="35" spans="1:11" x14ac:dyDescent="0.25">
      <c r="A35" s="33" t="s">
        <v>202</v>
      </c>
      <c r="B35" s="33" t="s">
        <v>172</v>
      </c>
      <c r="C35" s="33"/>
      <c r="D35" s="33"/>
      <c r="E35" s="33">
        <v>361.11</v>
      </c>
      <c r="F35" s="33">
        <v>932.40700000000004</v>
      </c>
      <c r="G35" s="33">
        <v>558.33339999999998</v>
      </c>
      <c r="H35" s="33">
        <v>5114.8159999999998</v>
      </c>
      <c r="I35" s="33"/>
      <c r="J35" s="33">
        <v>361.11</v>
      </c>
      <c r="K35" s="33">
        <v>7327.7763999999988</v>
      </c>
    </row>
    <row r="36" spans="1:11" x14ac:dyDescent="0.25">
      <c r="A36" s="33" t="s">
        <v>125</v>
      </c>
      <c r="B36" s="33" t="s">
        <v>173</v>
      </c>
      <c r="C36" s="33">
        <v>85.184600000000003</v>
      </c>
      <c r="D36" s="33">
        <v>1290.9944999999998</v>
      </c>
      <c r="E36" s="33">
        <v>2676.0107999999996</v>
      </c>
      <c r="F36" s="33">
        <v>279.62950000000001</v>
      </c>
      <c r="G36" s="33">
        <v>40351.753700000008</v>
      </c>
      <c r="H36" s="33">
        <v>6700.9313000000002</v>
      </c>
      <c r="I36" s="33">
        <v>2608.3314999999998</v>
      </c>
      <c r="J36" s="33">
        <v>1839.1113</v>
      </c>
      <c r="K36" s="33">
        <v>55831.947200000031</v>
      </c>
    </row>
    <row r="37" spans="1:11" x14ac:dyDescent="0.25">
      <c r="A37" s="33" t="s">
        <v>97</v>
      </c>
      <c r="B37" s="33" t="s">
        <v>174</v>
      </c>
      <c r="C37" s="33">
        <v>-325.92640000000006</v>
      </c>
      <c r="D37" s="33">
        <v>2500.8625000000002</v>
      </c>
      <c r="E37" s="33">
        <v>7740.3325999999997</v>
      </c>
      <c r="F37" s="33">
        <v>3249.0726</v>
      </c>
      <c r="G37" s="33">
        <v>21359.817800000001</v>
      </c>
      <c r="H37" s="33">
        <v>1694.4455999999998</v>
      </c>
      <c r="I37" s="33">
        <v>7907.408300000001</v>
      </c>
      <c r="J37" s="33">
        <v>4820.4340000000002</v>
      </c>
      <c r="K37" s="33">
        <v>48946.447000000029</v>
      </c>
    </row>
    <row r="38" spans="1:11" x14ac:dyDescent="0.25">
      <c r="A38" s="33" t="s">
        <v>98</v>
      </c>
      <c r="B38" s="33" t="s">
        <v>175</v>
      </c>
      <c r="C38" s="33"/>
      <c r="D38" s="33"/>
      <c r="E38" s="33">
        <v>-21.5517</v>
      </c>
      <c r="F38" s="33"/>
      <c r="G38" s="33">
        <v>-6287.3969999999999</v>
      </c>
      <c r="H38" s="33">
        <v>168784.18</v>
      </c>
      <c r="I38" s="33"/>
      <c r="J38" s="33"/>
      <c r="K38" s="33">
        <v>162475.23129999993</v>
      </c>
    </row>
    <row r="39" spans="1:11" x14ac:dyDescent="0.25">
      <c r="A39" s="33" t="s">
        <v>99</v>
      </c>
      <c r="B39" s="33" t="s">
        <v>176</v>
      </c>
      <c r="C39" s="33">
        <v>163.88900000000001</v>
      </c>
      <c r="D39" s="33">
        <v>426.21200000000005</v>
      </c>
      <c r="E39" s="33">
        <v>1456.6429999999998</v>
      </c>
      <c r="F39" s="33">
        <v>3776.8582000000001</v>
      </c>
      <c r="G39" s="33">
        <v>5398.9484999999986</v>
      </c>
      <c r="H39" s="33">
        <v>9885.1891999999989</v>
      </c>
      <c r="I39" s="33">
        <v>585.18499999999995</v>
      </c>
      <c r="J39" s="33">
        <v>189.815</v>
      </c>
      <c r="K39" s="33">
        <v>21882.739900000022</v>
      </c>
    </row>
    <row r="40" spans="1:11" x14ac:dyDescent="0.25">
      <c r="A40" s="33" t="s">
        <v>100</v>
      </c>
      <c r="B40" s="33" t="s">
        <v>177</v>
      </c>
      <c r="C40" s="33">
        <v>997.2229000000001</v>
      </c>
      <c r="D40" s="33"/>
      <c r="E40" s="33">
        <v>603.70150000000001</v>
      </c>
      <c r="F40" s="33">
        <v>-735.18520000000001</v>
      </c>
      <c r="G40" s="33">
        <v>3601.3385999999996</v>
      </c>
      <c r="H40" s="33">
        <v>18066.673599999998</v>
      </c>
      <c r="I40" s="33">
        <v>2384.2586999999999</v>
      </c>
      <c r="J40" s="33">
        <v>1980.5571</v>
      </c>
      <c r="K40" s="33">
        <v>26898.567200000005</v>
      </c>
    </row>
    <row r="41" spans="1:11" x14ac:dyDescent="0.25">
      <c r="A41" s="33" t="s">
        <v>101</v>
      </c>
      <c r="B41" s="33" t="s">
        <v>178</v>
      </c>
      <c r="C41" s="33"/>
      <c r="D41" s="33">
        <v>91.667000000000002</v>
      </c>
      <c r="E41" s="33">
        <v>506.92899999999997</v>
      </c>
      <c r="F41" s="33"/>
      <c r="G41" s="33">
        <v>5972.5717999999997</v>
      </c>
      <c r="H41" s="33">
        <v>9253.7078999999994</v>
      </c>
      <c r="I41" s="33">
        <v>85.186000000000007</v>
      </c>
      <c r="J41" s="33"/>
      <c r="K41" s="33">
        <v>15910.061700000004</v>
      </c>
    </row>
    <row r="42" spans="1:11" x14ac:dyDescent="0.25">
      <c r="A42" s="33" t="s">
        <v>102</v>
      </c>
      <c r="B42" s="33" t="s">
        <v>179</v>
      </c>
      <c r="C42" s="33">
        <v>-136.11109999999999</v>
      </c>
      <c r="D42" s="33">
        <v>1596.2942</v>
      </c>
      <c r="E42" s="33">
        <v>2586.8820000000001</v>
      </c>
      <c r="F42" s="33"/>
      <c r="G42" s="33">
        <v>58600.891200000013</v>
      </c>
      <c r="H42" s="33">
        <v>6055.559400000001</v>
      </c>
      <c r="I42" s="33"/>
      <c r="J42" s="33">
        <v>49477.78</v>
      </c>
      <c r="K42" s="33">
        <v>118181.29570000003</v>
      </c>
    </row>
    <row r="43" spans="1:11" x14ac:dyDescent="0.25">
      <c r="A43" s="33" t="s">
        <v>103</v>
      </c>
      <c r="B43" s="33" t="s">
        <v>199</v>
      </c>
      <c r="C43" s="33"/>
      <c r="D43" s="33"/>
      <c r="E43" s="33"/>
      <c r="F43" s="33">
        <v>2847.2259000000004</v>
      </c>
      <c r="G43" s="33">
        <v>7387.9622999999992</v>
      </c>
      <c r="H43" s="33">
        <v>15650.9256</v>
      </c>
      <c r="I43" s="33"/>
      <c r="J43" s="33">
        <v>-4500.0003999999999</v>
      </c>
      <c r="K43" s="33">
        <v>21386.113399999995</v>
      </c>
    </row>
    <row r="44" spans="1:11" x14ac:dyDescent="0.25">
      <c r="A44" s="33" t="s">
        <v>104</v>
      </c>
      <c r="B44" s="33" t="s">
        <v>180</v>
      </c>
      <c r="C44" s="33"/>
      <c r="D44" s="33">
        <v>0</v>
      </c>
      <c r="E44" s="33">
        <v>435.18420000000003</v>
      </c>
      <c r="F44" s="33">
        <v>1108.3381999999999</v>
      </c>
      <c r="G44" s="33">
        <v>1250</v>
      </c>
      <c r="H44" s="33">
        <v>12597.228299999999</v>
      </c>
      <c r="I44" s="33"/>
      <c r="J44" s="33"/>
      <c r="K44" s="33">
        <v>15390.750700000001</v>
      </c>
    </row>
    <row r="45" spans="1:11" x14ac:dyDescent="0.25">
      <c r="A45" s="33" t="s">
        <v>105</v>
      </c>
      <c r="B45" s="33" t="s">
        <v>181</v>
      </c>
      <c r="C45" s="33"/>
      <c r="D45" s="33"/>
      <c r="E45" s="33"/>
      <c r="F45" s="33"/>
      <c r="G45" s="33">
        <v>-1662.4203000000002</v>
      </c>
      <c r="H45" s="33">
        <v>25023.159400000004</v>
      </c>
      <c r="I45" s="33"/>
      <c r="J45" s="33"/>
      <c r="K45" s="33">
        <v>23360.739100000003</v>
      </c>
    </row>
    <row r="46" spans="1:11" x14ac:dyDescent="0.25">
      <c r="A46" s="33" t="s">
        <v>106</v>
      </c>
      <c r="B46" s="33" t="s">
        <v>182</v>
      </c>
      <c r="C46" s="33"/>
      <c r="D46" s="33">
        <v>1394.443</v>
      </c>
      <c r="E46" s="33">
        <v>2719.6342</v>
      </c>
      <c r="F46" s="33">
        <v>613.88839999999993</v>
      </c>
      <c r="G46" s="33">
        <v>11154.055199999999</v>
      </c>
      <c r="H46" s="33">
        <v>8749.0766000000003</v>
      </c>
      <c r="I46" s="33"/>
      <c r="J46" s="33">
        <v>541.66499999999996</v>
      </c>
      <c r="K46" s="33">
        <v>25172.7624</v>
      </c>
    </row>
    <row r="47" spans="1:11" x14ac:dyDescent="0.25">
      <c r="A47" s="33" t="s">
        <v>107</v>
      </c>
      <c r="B47" s="33" t="s">
        <v>183</v>
      </c>
      <c r="C47" s="33"/>
      <c r="D47" s="33">
        <v>299.07500000000005</v>
      </c>
      <c r="E47" s="33">
        <v>1481.46</v>
      </c>
      <c r="F47" s="33">
        <v>198.15060000000005</v>
      </c>
      <c r="G47" s="33">
        <v>7649.9095000000007</v>
      </c>
      <c r="H47" s="33">
        <v>14227.783599999999</v>
      </c>
      <c r="I47" s="33">
        <v>-180.55630000000002</v>
      </c>
      <c r="J47" s="33"/>
      <c r="K47" s="33">
        <v>23675.822400000005</v>
      </c>
    </row>
    <row r="48" spans="1:11" x14ac:dyDescent="0.25">
      <c r="A48" s="33" t="s">
        <v>108</v>
      </c>
      <c r="B48" s="33" t="s">
        <v>184</v>
      </c>
      <c r="C48" s="33"/>
      <c r="D48" s="33"/>
      <c r="E48" s="33">
        <v>5590.0060999999996</v>
      </c>
      <c r="F48" s="33">
        <v>2533.3328999999999</v>
      </c>
      <c r="G48" s="33">
        <v>3004.6297</v>
      </c>
      <c r="H48" s="33">
        <v>65175.035999999993</v>
      </c>
      <c r="I48" s="33">
        <v>2467.5925000000002</v>
      </c>
      <c r="J48" s="33"/>
      <c r="K48" s="33">
        <v>78770.597200000004</v>
      </c>
    </row>
    <row r="49" spans="1:11" x14ac:dyDescent="0.25">
      <c r="A49" s="33" t="s">
        <v>109</v>
      </c>
      <c r="B49" s="33" t="s">
        <v>185</v>
      </c>
      <c r="C49" s="33">
        <v>-288.89780000000002</v>
      </c>
      <c r="D49" s="33"/>
      <c r="E49" s="33">
        <v>-8.4815000000000005</v>
      </c>
      <c r="F49" s="33">
        <v>-26.851900000000001</v>
      </c>
      <c r="G49" s="33">
        <v>33910.918700000002</v>
      </c>
      <c r="H49" s="33">
        <v>5835.1883000000007</v>
      </c>
      <c r="I49" s="33"/>
      <c r="J49" s="33"/>
      <c r="K49" s="33">
        <v>39421.875800000002</v>
      </c>
    </row>
    <row r="50" spans="1:11" x14ac:dyDescent="0.25">
      <c r="A50" s="33" t="s">
        <v>110</v>
      </c>
      <c r="B50" s="33" t="s">
        <v>186</v>
      </c>
      <c r="C50" s="33"/>
      <c r="D50" s="33"/>
      <c r="E50" s="33">
        <v>3611.4160999999999</v>
      </c>
      <c r="F50" s="33">
        <v>262.96519999999998</v>
      </c>
      <c r="G50" s="33">
        <v>66194.621700000003</v>
      </c>
      <c r="H50" s="33">
        <v>6879.6399999999994</v>
      </c>
      <c r="I50" s="33">
        <v>17456.417400000002</v>
      </c>
      <c r="J50" s="33">
        <v>4186.2017999999998</v>
      </c>
      <c r="K50" s="33">
        <v>98591.262199999896</v>
      </c>
    </row>
    <row r="51" spans="1:11" x14ac:dyDescent="0.25">
      <c r="A51" s="33" t="s">
        <v>111</v>
      </c>
      <c r="B51" s="33" t="s">
        <v>187</v>
      </c>
      <c r="C51" s="33">
        <v>-192.5926</v>
      </c>
      <c r="D51" s="33"/>
      <c r="E51" s="33">
        <v>-77.777900000000002</v>
      </c>
      <c r="F51" s="33">
        <v>6054.6296999999995</v>
      </c>
      <c r="G51" s="33">
        <v>-82.986099999999965</v>
      </c>
      <c r="H51" s="33">
        <v>21313.896100000005</v>
      </c>
      <c r="I51" s="33">
        <v>-458.33320000000003</v>
      </c>
      <c r="J51" s="33">
        <v>-268.51850000000002</v>
      </c>
      <c r="K51" s="33">
        <v>26288.317500000005</v>
      </c>
    </row>
    <row r="52" spans="1:11" x14ac:dyDescent="0.25">
      <c r="A52" s="33" t="s">
        <v>112</v>
      </c>
      <c r="B52" s="33" t="s">
        <v>188</v>
      </c>
      <c r="C52" s="33">
        <v>-280.55549999999999</v>
      </c>
      <c r="D52" s="33">
        <v>-33.333300000000001</v>
      </c>
      <c r="E52" s="33">
        <v>399.07589999999993</v>
      </c>
      <c r="F52" s="33">
        <v>181.48230000000001</v>
      </c>
      <c r="G52" s="33">
        <v>19311.618900000005</v>
      </c>
      <c r="H52" s="33">
        <v>2418.5209999999997</v>
      </c>
      <c r="I52" s="33">
        <v>-16.666699999999999</v>
      </c>
      <c r="J52" s="33">
        <v>2913.0583999999999</v>
      </c>
      <c r="K52" s="33">
        <v>24893.201000000008</v>
      </c>
    </row>
    <row r="53" spans="1:11" x14ac:dyDescent="0.25">
      <c r="A53" s="33" t="s">
        <v>113</v>
      </c>
      <c r="B53" s="33" t="s">
        <v>214</v>
      </c>
      <c r="C53" s="33">
        <v>1112.962</v>
      </c>
      <c r="D53" s="33"/>
      <c r="E53" s="33"/>
      <c r="F53" s="33"/>
      <c r="G53" s="33">
        <v>4186.8143</v>
      </c>
      <c r="H53" s="33">
        <v>26687.040800000002</v>
      </c>
      <c r="I53" s="33"/>
      <c r="J53" s="33"/>
      <c r="K53" s="33">
        <v>31986.8171</v>
      </c>
    </row>
    <row r="54" spans="1:11" x14ac:dyDescent="0.25">
      <c r="A54" s="33" t="s">
        <v>114</v>
      </c>
      <c r="B54" s="33" t="s">
        <v>189</v>
      </c>
      <c r="C54" s="33"/>
      <c r="D54" s="33"/>
      <c r="E54" s="33"/>
      <c r="F54" s="33">
        <v>-22.222200000000001</v>
      </c>
      <c r="G54" s="33">
        <v>672.41</v>
      </c>
      <c r="H54" s="33">
        <v>2452.7786999999998</v>
      </c>
      <c r="I54" s="33"/>
      <c r="J54" s="33"/>
      <c r="K54" s="33">
        <v>3102.9664999999995</v>
      </c>
    </row>
    <row r="55" spans="1:11" x14ac:dyDescent="0.25">
      <c r="A55" s="33" t="s">
        <v>115</v>
      </c>
      <c r="B55" s="33" t="s">
        <v>190</v>
      </c>
      <c r="C55" s="33">
        <v>-62.036999999999999</v>
      </c>
      <c r="D55" s="33">
        <v>-141.66669999999999</v>
      </c>
      <c r="E55" s="33">
        <v>4086.1109999999999</v>
      </c>
      <c r="F55" s="33"/>
      <c r="G55" s="33">
        <v>10820.7834</v>
      </c>
      <c r="H55" s="33">
        <v>2243.5183999999999</v>
      </c>
      <c r="I55" s="33"/>
      <c r="J55" s="33"/>
      <c r="K55" s="33">
        <v>16946.7091</v>
      </c>
    </row>
    <row r="56" spans="1:11" x14ac:dyDescent="0.25">
      <c r="A56" s="33" t="s">
        <v>116</v>
      </c>
      <c r="B56" s="33" t="s">
        <v>191</v>
      </c>
      <c r="C56" s="33">
        <v>-28.703700000000001</v>
      </c>
      <c r="D56" s="33">
        <v>-141.66669999999999</v>
      </c>
      <c r="E56" s="33">
        <v>6481.506699999999</v>
      </c>
      <c r="F56" s="33">
        <v>2163.8933999999999</v>
      </c>
      <c r="G56" s="33">
        <v>1735.6844999999998</v>
      </c>
      <c r="H56" s="33">
        <v>22374.081800000007</v>
      </c>
      <c r="I56" s="33">
        <v>1583.3330000000001</v>
      </c>
      <c r="J56" s="33">
        <v>1289.8137000000002</v>
      </c>
      <c r="K56" s="33">
        <v>35457.942700000007</v>
      </c>
    </row>
    <row r="57" spans="1:11" x14ac:dyDescent="0.25">
      <c r="A57" s="33" t="s">
        <v>117</v>
      </c>
      <c r="B57" s="33" t="s">
        <v>192</v>
      </c>
      <c r="C57" s="33"/>
      <c r="D57" s="33">
        <v>-224.1379</v>
      </c>
      <c r="E57" s="33">
        <v>3471.1882000000001</v>
      </c>
      <c r="F57" s="33"/>
      <c r="G57" s="33">
        <v>12591.408600000002</v>
      </c>
      <c r="H57" s="33">
        <v>30692.605000000007</v>
      </c>
      <c r="I57" s="33">
        <v>666.67200000000003</v>
      </c>
      <c r="J57" s="33">
        <v>903.57569999999998</v>
      </c>
      <c r="K57" s="33">
        <v>48101.311600000001</v>
      </c>
    </row>
    <row r="58" spans="1:11" x14ac:dyDescent="0.25">
      <c r="A58" s="33" t="s">
        <v>118</v>
      </c>
      <c r="B58" s="33" t="s">
        <v>193</v>
      </c>
      <c r="C58" s="33">
        <v>527.77780000000007</v>
      </c>
      <c r="D58" s="33"/>
      <c r="E58" s="33">
        <v>9034.442500000001</v>
      </c>
      <c r="F58" s="33">
        <v>235.18600000000001</v>
      </c>
      <c r="G58" s="33">
        <v>5130.8584000000001</v>
      </c>
      <c r="H58" s="33">
        <v>-2243.5204000000003</v>
      </c>
      <c r="I58" s="33">
        <v>19311.0275</v>
      </c>
      <c r="J58" s="33"/>
      <c r="K58" s="33">
        <v>31995.771800000006</v>
      </c>
    </row>
    <row r="59" spans="1:11" x14ac:dyDescent="0.25">
      <c r="A59" s="33" t="s">
        <v>119</v>
      </c>
      <c r="B59" s="33" t="s">
        <v>194</v>
      </c>
      <c r="C59" s="33"/>
      <c r="D59" s="33"/>
      <c r="E59" s="33"/>
      <c r="F59" s="33"/>
      <c r="G59" s="33">
        <v>13225.261400000003</v>
      </c>
      <c r="H59" s="33">
        <v>75655.566299999991</v>
      </c>
      <c r="I59" s="33"/>
      <c r="J59" s="33">
        <v>-30.555599999999998</v>
      </c>
      <c r="K59" s="33">
        <v>88850.272100000002</v>
      </c>
    </row>
    <row r="60" spans="1:11" x14ac:dyDescent="0.25">
      <c r="A60" s="30" t="s">
        <v>200</v>
      </c>
      <c r="B60" s="30" t="s">
        <v>200</v>
      </c>
      <c r="C60" s="30">
        <v>19830.499000000014</v>
      </c>
      <c r="D60" s="30">
        <v>77964.65770000004</v>
      </c>
      <c r="E60" s="30">
        <v>136588.1575</v>
      </c>
      <c r="F60" s="30">
        <v>-21523.018199999951</v>
      </c>
      <c r="G60" s="30">
        <v>1500390.6065000019</v>
      </c>
      <c r="H60" s="30">
        <v>965000.27530000266</v>
      </c>
      <c r="I60" s="30">
        <v>107052.78749999989</v>
      </c>
      <c r="J60" s="30">
        <v>90036.691000000021</v>
      </c>
      <c r="K60" s="30">
        <v>2875340.6562999962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8811-3036-43E3-A157-A64A57DF6A61}">
  <dimension ref="B1:E60"/>
  <sheetViews>
    <sheetView workbookViewId="0">
      <selection activeCell="B2" sqref="B2:B60"/>
    </sheetView>
  </sheetViews>
  <sheetFormatPr baseColWidth="10" defaultRowHeight="15" x14ac:dyDescent="0.25"/>
  <cols>
    <col min="2" max="2" width="5.7109375" bestFit="1" customWidth="1"/>
    <col min="3" max="3" width="45.140625" bestFit="1" customWidth="1"/>
    <col min="4" max="4" width="7.42578125" bestFit="1" customWidth="1"/>
    <col min="5" max="5" width="3" bestFit="1" customWidth="1"/>
  </cols>
  <sheetData>
    <row r="1" spans="2:5" x14ac:dyDescent="0.25">
      <c r="B1" s="29"/>
      <c r="C1" s="56" t="s">
        <v>215</v>
      </c>
      <c r="D1" s="56" t="s">
        <v>216</v>
      </c>
      <c r="E1" s="56" t="s">
        <v>211</v>
      </c>
    </row>
    <row r="2" spans="2:5" x14ac:dyDescent="0.25">
      <c r="B2" s="55" t="s">
        <v>63</v>
      </c>
      <c r="C2" s="55" t="s">
        <v>144</v>
      </c>
      <c r="D2" s="29">
        <v>16529.625700000004</v>
      </c>
      <c r="E2" s="29">
        <v>5</v>
      </c>
    </row>
    <row r="3" spans="2:5" x14ac:dyDescent="0.25">
      <c r="B3" s="55" t="s">
        <v>65</v>
      </c>
      <c r="C3" s="55" t="s">
        <v>145</v>
      </c>
      <c r="D3" s="29">
        <v>-4033.5537000000004</v>
      </c>
      <c r="E3" s="29">
        <v>5</v>
      </c>
    </row>
    <row r="4" spans="2:5" x14ac:dyDescent="0.25">
      <c r="B4" s="55" t="s">
        <v>67</v>
      </c>
      <c r="C4" s="55" t="s">
        <v>146</v>
      </c>
      <c r="D4" s="29">
        <v>58361.583300000013</v>
      </c>
      <c r="E4" s="29">
        <v>7</v>
      </c>
    </row>
    <row r="5" spans="2:5" x14ac:dyDescent="0.25">
      <c r="B5" s="55" t="s">
        <v>68</v>
      </c>
      <c r="C5" s="55" t="s">
        <v>147</v>
      </c>
      <c r="D5" s="29">
        <v>24026.746599999999</v>
      </c>
      <c r="E5" s="29">
        <v>6</v>
      </c>
    </row>
    <row r="6" spans="2:5" x14ac:dyDescent="0.25">
      <c r="B6" s="55" t="s">
        <v>70</v>
      </c>
      <c r="C6" s="55" t="s">
        <v>148</v>
      </c>
      <c r="D6" s="29">
        <v>-6362.9634000000005</v>
      </c>
      <c r="E6" s="29">
        <v>9</v>
      </c>
    </row>
    <row r="7" spans="2:5" x14ac:dyDescent="0.25">
      <c r="B7" s="55" t="s">
        <v>71</v>
      </c>
      <c r="C7" s="55" t="s">
        <v>149</v>
      </c>
      <c r="D7" s="29">
        <v>-6863.8837999999996</v>
      </c>
      <c r="E7" s="29">
        <v>8</v>
      </c>
    </row>
    <row r="8" spans="2:5" x14ac:dyDescent="0.25">
      <c r="B8" s="55" t="s">
        <v>72</v>
      </c>
      <c r="C8" s="55" t="s">
        <v>150</v>
      </c>
      <c r="D8" s="29">
        <v>6434.8427999999994</v>
      </c>
      <c r="E8" s="29">
        <v>7</v>
      </c>
    </row>
    <row r="9" spans="2:5" x14ac:dyDescent="0.25">
      <c r="B9" s="55" t="s">
        <v>73</v>
      </c>
      <c r="C9" s="55" t="s">
        <v>151</v>
      </c>
      <c r="D9" s="29">
        <v>2592.5896999999995</v>
      </c>
      <c r="E9" s="29">
        <v>7</v>
      </c>
    </row>
    <row r="10" spans="2:5" x14ac:dyDescent="0.25">
      <c r="B10" s="55" t="s">
        <v>74</v>
      </c>
      <c r="C10" s="55" t="s">
        <v>152</v>
      </c>
      <c r="D10" s="29">
        <v>-3464.154199999999</v>
      </c>
      <c r="E10" s="29">
        <v>9</v>
      </c>
    </row>
    <row r="11" spans="2:5" x14ac:dyDescent="0.25">
      <c r="B11" s="55" t="s">
        <v>75</v>
      </c>
      <c r="C11" s="55" t="s">
        <v>153</v>
      </c>
      <c r="D11" s="29">
        <v>-2314.556599999999</v>
      </c>
      <c r="E11" s="29">
        <v>9</v>
      </c>
    </row>
    <row r="12" spans="2:5" x14ac:dyDescent="0.25">
      <c r="B12" s="55" t="s">
        <v>76</v>
      </c>
      <c r="C12" s="55" t="s">
        <v>154</v>
      </c>
      <c r="D12" s="29">
        <v>10156.400699999998</v>
      </c>
      <c r="E12" s="29">
        <v>8</v>
      </c>
    </row>
    <row r="13" spans="2:5" x14ac:dyDescent="0.25">
      <c r="B13" s="55" t="s">
        <v>77</v>
      </c>
      <c r="C13" s="55" t="s">
        <v>155</v>
      </c>
      <c r="D13" s="29">
        <v>50752.462900000006</v>
      </c>
      <c r="E13" s="29">
        <v>13</v>
      </c>
    </row>
    <row r="14" spans="2:5" x14ac:dyDescent="0.25">
      <c r="B14" s="55" t="s">
        <v>78</v>
      </c>
      <c r="C14" s="55" t="s">
        <v>156</v>
      </c>
      <c r="D14" s="29">
        <v>100952.2815</v>
      </c>
      <c r="E14" s="29">
        <v>9</v>
      </c>
    </row>
    <row r="15" spans="2:5" x14ac:dyDescent="0.25">
      <c r="B15" s="55" t="s">
        <v>80</v>
      </c>
      <c r="C15" s="55" t="s">
        <v>157</v>
      </c>
      <c r="D15" s="29">
        <v>19110.063300000002</v>
      </c>
      <c r="E15" s="29">
        <v>12</v>
      </c>
    </row>
    <row r="16" spans="2:5" x14ac:dyDescent="0.25">
      <c r="B16" s="55" t="s">
        <v>81</v>
      </c>
      <c r="C16" s="55" t="s">
        <v>158</v>
      </c>
      <c r="D16" s="29">
        <v>28286.390400000004</v>
      </c>
      <c r="E16" s="29">
        <v>10</v>
      </c>
    </row>
    <row r="17" spans="2:5" x14ac:dyDescent="0.25">
      <c r="B17" s="55" t="s">
        <v>82</v>
      </c>
      <c r="C17" s="55" t="s">
        <v>159</v>
      </c>
      <c r="D17" s="29">
        <v>274971.06380000018</v>
      </c>
      <c r="E17" s="29">
        <v>6</v>
      </c>
    </row>
    <row r="18" spans="2:5" x14ac:dyDescent="0.25">
      <c r="B18" s="55" t="s">
        <v>83</v>
      </c>
      <c r="C18" s="55" t="s">
        <v>160</v>
      </c>
      <c r="D18" s="29">
        <v>39107.636900000005</v>
      </c>
      <c r="E18" s="29">
        <v>15</v>
      </c>
    </row>
    <row r="19" spans="2:5" x14ac:dyDescent="0.25">
      <c r="B19" s="55" t="s">
        <v>201</v>
      </c>
      <c r="C19" s="55" t="s">
        <v>161</v>
      </c>
      <c r="D19" s="29">
        <v>956.48199999999997</v>
      </c>
      <c r="E19" s="29">
        <v>1</v>
      </c>
    </row>
    <row r="20" spans="2:5" x14ac:dyDescent="0.25">
      <c r="B20" s="55" t="s">
        <v>84</v>
      </c>
      <c r="C20" s="55" t="s">
        <v>162</v>
      </c>
      <c r="D20" s="29">
        <v>15350.949999999999</v>
      </c>
      <c r="E20" s="29">
        <v>8</v>
      </c>
    </row>
    <row r="21" spans="2:5" x14ac:dyDescent="0.25">
      <c r="B21" s="55" t="s">
        <v>85</v>
      </c>
      <c r="C21" s="55" t="s">
        <v>163</v>
      </c>
      <c r="D21" s="29">
        <v>-13564.880100000002</v>
      </c>
      <c r="E21" s="29">
        <v>7</v>
      </c>
    </row>
    <row r="22" spans="2:5" x14ac:dyDescent="0.25">
      <c r="B22" s="55" t="s">
        <v>86</v>
      </c>
      <c r="C22" s="55" t="s">
        <v>164</v>
      </c>
      <c r="D22" s="29">
        <v>1089.8160000000003</v>
      </c>
      <c r="E22" s="29">
        <v>5</v>
      </c>
    </row>
    <row r="23" spans="2:5" x14ac:dyDescent="0.25">
      <c r="B23" s="55" t="s">
        <v>87</v>
      </c>
      <c r="C23" s="55" t="s">
        <v>165</v>
      </c>
      <c r="D23" s="29">
        <v>1482.0253000000005</v>
      </c>
      <c r="E23" s="29">
        <v>2</v>
      </c>
    </row>
    <row r="24" spans="2:5" x14ac:dyDescent="0.25">
      <c r="B24" s="55" t="s">
        <v>88</v>
      </c>
      <c r="C24" s="55" t="s">
        <v>166</v>
      </c>
      <c r="D24" s="29">
        <v>148.02440000000183</v>
      </c>
      <c r="E24" s="29">
        <v>9</v>
      </c>
    </row>
    <row r="25" spans="2:5" x14ac:dyDescent="0.25">
      <c r="B25" s="55" t="s">
        <v>89</v>
      </c>
      <c r="C25" s="55" t="s">
        <v>167</v>
      </c>
      <c r="D25" s="29">
        <v>3603.7057999999997</v>
      </c>
      <c r="E25" s="29">
        <v>3</v>
      </c>
    </row>
    <row r="26" spans="2:5" x14ac:dyDescent="0.25">
      <c r="B26" s="55" t="s">
        <v>90</v>
      </c>
      <c r="C26" s="55" t="s">
        <v>168</v>
      </c>
      <c r="D26" s="29">
        <v>-533.10979999999995</v>
      </c>
      <c r="E26" s="29">
        <v>3</v>
      </c>
    </row>
    <row r="27" spans="2:5" x14ac:dyDescent="0.25">
      <c r="B27" s="55" t="s">
        <v>91</v>
      </c>
      <c r="C27" s="55" t="s">
        <v>169</v>
      </c>
      <c r="D27" s="29">
        <v>20508.844799999999</v>
      </c>
      <c r="E27" s="29">
        <v>10</v>
      </c>
    </row>
    <row r="28" spans="2:5" x14ac:dyDescent="0.25">
      <c r="B28" s="55" t="s">
        <v>92</v>
      </c>
      <c r="C28" s="55" t="s">
        <v>195</v>
      </c>
      <c r="D28" s="29">
        <v>-906.48160000000007</v>
      </c>
      <c r="E28" s="29">
        <v>3</v>
      </c>
    </row>
    <row r="29" spans="2:5" x14ac:dyDescent="0.25">
      <c r="B29" s="55" t="s">
        <v>93</v>
      </c>
      <c r="C29" s="55" t="s">
        <v>196</v>
      </c>
      <c r="D29" s="29">
        <v>-2130.8139999999999</v>
      </c>
      <c r="E29" s="29">
        <v>3</v>
      </c>
    </row>
    <row r="30" spans="2:5" x14ac:dyDescent="0.25">
      <c r="B30" s="55" t="s">
        <v>94</v>
      </c>
      <c r="C30" s="55" t="s">
        <v>197</v>
      </c>
      <c r="D30" s="29">
        <v>-13911.3429</v>
      </c>
      <c r="E30" s="29">
        <v>3</v>
      </c>
    </row>
    <row r="31" spans="2:5" x14ac:dyDescent="0.25">
      <c r="B31" s="55" t="s">
        <v>124</v>
      </c>
      <c r="C31" s="55" t="s">
        <v>170</v>
      </c>
      <c r="D31" s="29">
        <v>35377.221600000019</v>
      </c>
      <c r="E31" s="29">
        <v>21</v>
      </c>
    </row>
    <row r="32" spans="2:5" x14ac:dyDescent="0.25">
      <c r="B32" s="55" t="s">
        <v>95</v>
      </c>
      <c r="C32" s="55" t="s">
        <v>171</v>
      </c>
      <c r="D32" s="29">
        <v>37323.558100000009</v>
      </c>
      <c r="E32" s="29">
        <v>9</v>
      </c>
    </row>
    <row r="33" spans="2:5" x14ac:dyDescent="0.25">
      <c r="B33" s="55" t="s">
        <v>96</v>
      </c>
      <c r="C33" s="55" t="s">
        <v>198</v>
      </c>
      <c r="D33" s="29">
        <v>10117.734599999998</v>
      </c>
      <c r="E33" s="29">
        <v>4</v>
      </c>
    </row>
    <row r="34" spans="2:5" x14ac:dyDescent="0.25">
      <c r="B34" s="55" t="s">
        <v>202</v>
      </c>
      <c r="C34" s="55" t="s">
        <v>172</v>
      </c>
      <c r="D34" s="29">
        <v>8754.1916000000001</v>
      </c>
      <c r="E34" s="29">
        <v>8</v>
      </c>
    </row>
    <row r="35" spans="2:5" x14ac:dyDescent="0.25">
      <c r="B35" s="55" t="s">
        <v>125</v>
      </c>
      <c r="C35" s="55" t="s">
        <v>173</v>
      </c>
      <c r="D35" s="29">
        <v>8625.9231</v>
      </c>
      <c r="E35" s="29">
        <v>6</v>
      </c>
    </row>
    <row r="36" spans="2:5" x14ac:dyDescent="0.25">
      <c r="B36" s="55" t="s">
        <v>97</v>
      </c>
      <c r="C36" s="55" t="s">
        <v>174</v>
      </c>
      <c r="D36" s="29">
        <v>55410.471400000002</v>
      </c>
      <c r="E36" s="29">
        <v>10</v>
      </c>
    </row>
    <row r="37" spans="2:5" x14ac:dyDescent="0.25">
      <c r="B37" s="55" t="s">
        <v>98</v>
      </c>
      <c r="C37" s="55" t="s">
        <v>175</v>
      </c>
      <c r="D37" s="29">
        <v>144185.00809999998</v>
      </c>
      <c r="E37" s="29">
        <v>8</v>
      </c>
    </row>
    <row r="38" spans="2:5" x14ac:dyDescent="0.25">
      <c r="B38" s="55" t="s">
        <v>99</v>
      </c>
      <c r="C38" s="55" t="s">
        <v>176</v>
      </c>
      <c r="D38" s="29">
        <v>2051.4962999999998</v>
      </c>
      <c r="E38" s="29">
        <v>5</v>
      </c>
    </row>
    <row r="39" spans="2:5" x14ac:dyDescent="0.25">
      <c r="B39" s="55" t="s">
        <v>100</v>
      </c>
      <c r="C39" s="55" t="s">
        <v>177</v>
      </c>
      <c r="D39" s="29">
        <v>33360.632000000012</v>
      </c>
      <c r="E39" s="29">
        <v>7</v>
      </c>
    </row>
    <row r="40" spans="2:5" x14ac:dyDescent="0.25">
      <c r="B40" s="55" t="s">
        <v>101</v>
      </c>
      <c r="C40" s="55" t="s">
        <v>178</v>
      </c>
      <c r="D40" s="29">
        <v>32540.667300000001</v>
      </c>
      <c r="E40" s="29">
        <v>6</v>
      </c>
    </row>
    <row r="41" spans="2:5" x14ac:dyDescent="0.25">
      <c r="B41" s="55" t="s">
        <v>102</v>
      </c>
      <c r="C41" s="55" t="s">
        <v>179</v>
      </c>
      <c r="D41" s="29">
        <v>1889.9987000000001</v>
      </c>
      <c r="E41" s="29">
        <v>3</v>
      </c>
    </row>
    <row r="42" spans="2:5" x14ac:dyDescent="0.25">
      <c r="B42" s="55" t="s">
        <v>103</v>
      </c>
      <c r="C42" s="55" t="s">
        <v>199</v>
      </c>
      <c r="D42" s="29">
        <v>14680.147000000001</v>
      </c>
      <c r="E42" s="29">
        <v>2</v>
      </c>
    </row>
    <row r="43" spans="2:5" x14ac:dyDescent="0.25">
      <c r="B43" s="55" t="s">
        <v>104</v>
      </c>
      <c r="C43" s="55" t="s">
        <v>180</v>
      </c>
      <c r="D43" s="29">
        <v>2560.7256000000007</v>
      </c>
      <c r="E43" s="29">
        <v>7</v>
      </c>
    </row>
    <row r="44" spans="2:5" x14ac:dyDescent="0.25">
      <c r="B44" s="55" t="s">
        <v>105</v>
      </c>
      <c r="C44" s="55" t="s">
        <v>181</v>
      </c>
      <c r="D44" s="29">
        <v>20150.941400000003</v>
      </c>
      <c r="E44" s="29">
        <v>8</v>
      </c>
    </row>
    <row r="45" spans="2:5" x14ac:dyDescent="0.25">
      <c r="B45" s="55" t="s">
        <v>106</v>
      </c>
      <c r="C45" s="55" t="s">
        <v>182</v>
      </c>
      <c r="D45" s="29">
        <v>13635.507600000001</v>
      </c>
      <c r="E45" s="29">
        <v>4</v>
      </c>
    </row>
    <row r="46" spans="2:5" x14ac:dyDescent="0.25">
      <c r="B46" s="55" t="s">
        <v>107</v>
      </c>
      <c r="C46" s="55" t="s">
        <v>183</v>
      </c>
      <c r="D46" s="29">
        <v>16135.062499999998</v>
      </c>
      <c r="E46" s="29">
        <v>10</v>
      </c>
    </row>
    <row r="47" spans="2:5" x14ac:dyDescent="0.25">
      <c r="B47" s="55" t="s">
        <v>108</v>
      </c>
      <c r="C47" s="55" t="s">
        <v>184</v>
      </c>
      <c r="D47" s="29">
        <v>61789.827600000004</v>
      </c>
      <c r="E47" s="29">
        <v>6</v>
      </c>
    </row>
    <row r="48" spans="2:5" x14ac:dyDescent="0.25">
      <c r="B48" s="55" t="s">
        <v>109</v>
      </c>
      <c r="C48" s="55" t="s">
        <v>185</v>
      </c>
      <c r="D48" s="29">
        <v>28921.099399999996</v>
      </c>
      <c r="E48" s="29">
        <v>4</v>
      </c>
    </row>
    <row r="49" spans="2:5" x14ac:dyDescent="0.25">
      <c r="B49" s="55" t="s">
        <v>110</v>
      </c>
      <c r="C49" s="55" t="s">
        <v>186</v>
      </c>
      <c r="D49" s="29">
        <v>14377.477300000002</v>
      </c>
      <c r="E49" s="29">
        <v>13</v>
      </c>
    </row>
    <row r="50" spans="2:5" x14ac:dyDescent="0.25">
      <c r="B50" s="55" t="s">
        <v>111</v>
      </c>
      <c r="C50" s="55" t="s">
        <v>187</v>
      </c>
      <c r="D50" s="29">
        <v>-644.44449999999995</v>
      </c>
      <c r="E50" s="29">
        <v>2</v>
      </c>
    </row>
    <row r="51" spans="2:5" x14ac:dyDescent="0.25">
      <c r="B51" s="55" t="s">
        <v>112</v>
      </c>
      <c r="C51" s="55" t="s">
        <v>188</v>
      </c>
      <c r="D51" s="29">
        <v>13925.961700000002</v>
      </c>
      <c r="E51" s="29">
        <v>9</v>
      </c>
    </row>
    <row r="52" spans="2:5" x14ac:dyDescent="0.25">
      <c r="B52" s="55" t="s">
        <v>113</v>
      </c>
      <c r="C52" s="55" t="s">
        <v>214</v>
      </c>
      <c r="D52" s="29">
        <v>18428.228500000001</v>
      </c>
      <c r="E52" s="29">
        <v>4</v>
      </c>
    </row>
    <row r="53" spans="2:5" x14ac:dyDescent="0.25">
      <c r="B53" s="55" t="s">
        <v>114</v>
      </c>
      <c r="C53" s="55" t="s">
        <v>189</v>
      </c>
      <c r="D53" s="29">
        <v>4680.5550000000003</v>
      </c>
      <c r="E53" s="29">
        <v>1</v>
      </c>
    </row>
    <row r="54" spans="2:5" x14ac:dyDescent="0.25">
      <c r="B54" s="55" t="s">
        <v>115</v>
      </c>
      <c r="C54" s="55" t="s">
        <v>190</v>
      </c>
      <c r="D54" s="29">
        <v>46447.847500000011</v>
      </c>
      <c r="E54" s="29">
        <v>5</v>
      </c>
    </row>
    <row r="55" spans="2:5" x14ac:dyDescent="0.25">
      <c r="B55" s="55" t="s">
        <v>116</v>
      </c>
      <c r="C55" s="55" t="s">
        <v>191</v>
      </c>
      <c r="D55" s="29">
        <v>-701.59650000000011</v>
      </c>
      <c r="E55" s="29">
        <v>3</v>
      </c>
    </row>
    <row r="56" spans="2:5" x14ac:dyDescent="0.25">
      <c r="B56" s="55" t="s">
        <v>117</v>
      </c>
      <c r="C56" s="55" t="s">
        <v>192</v>
      </c>
      <c r="D56" s="29">
        <v>18635.630899999996</v>
      </c>
      <c r="E56" s="29">
        <v>9</v>
      </c>
    </row>
    <row r="57" spans="2:5" x14ac:dyDescent="0.25">
      <c r="B57" s="55" t="s">
        <v>118</v>
      </c>
      <c r="C57" s="55" t="s">
        <v>193</v>
      </c>
      <c r="D57" s="29">
        <v>8835.5290000000023</v>
      </c>
      <c r="E57" s="29">
        <v>8</v>
      </c>
    </row>
    <row r="58" spans="2:5" x14ac:dyDescent="0.25">
      <c r="B58" s="55" t="s">
        <v>119</v>
      </c>
      <c r="C58" s="55" t="s">
        <v>194</v>
      </c>
      <c r="D58" s="29">
        <v>2475.9263999999994</v>
      </c>
      <c r="E58" s="29">
        <v>8</v>
      </c>
    </row>
    <row r="59" spans="2:5" x14ac:dyDescent="0.25">
      <c r="B59" s="55" t="s">
        <v>213</v>
      </c>
      <c r="C59" s="55" t="s">
        <v>212</v>
      </c>
      <c r="D59" s="29">
        <v>0</v>
      </c>
      <c r="E59" s="29">
        <v>1</v>
      </c>
    </row>
    <row r="60" spans="2:5" x14ac:dyDescent="0.25">
      <c r="B60" s="57" t="s">
        <v>217</v>
      </c>
      <c r="C60" s="57" t="s">
        <v>200</v>
      </c>
      <c r="D60" s="56">
        <v>1274307.1250000002</v>
      </c>
      <c r="E60" s="56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AVANCES</vt:lpstr>
      <vt:lpstr>BD</vt:lpstr>
      <vt:lpstr>Hoja9</vt:lpstr>
      <vt:lpstr>sortEo por semana</vt:lpstr>
      <vt:lpstr>VTA 2DA</vt:lpstr>
      <vt:lpstr>2DA DEFW</vt:lpstr>
      <vt:lpstr>VTA 1RA J</vt:lpstr>
      <vt:lpstr>Hoja2</vt:lpstr>
      <vt:lpstr>VTA 2DA J</vt:lpstr>
      <vt:lpstr>j2</vt:lpstr>
      <vt:lpstr>nuevo J1 VTA</vt:lpstr>
      <vt:lpstr>NUEVO J1 PROV</vt:lpstr>
      <vt:lpstr>NUEVO J2 VTA</vt:lpstr>
      <vt:lpstr>NUEVO J2 PROV</vt:lpstr>
      <vt:lpstr>NUEVO J3 VTA</vt:lpstr>
      <vt:lpstr>NUEVO J3 PROV</vt:lpstr>
      <vt:lpstr>NUEVO J4 VTA</vt:lpstr>
      <vt:lpstr>NUEVO J4 PROV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Isaac Castillo Chan</cp:lastModifiedBy>
  <dcterms:created xsi:type="dcterms:W3CDTF">2022-01-29T19:35:01Z</dcterms:created>
  <dcterms:modified xsi:type="dcterms:W3CDTF">2024-09-04T21:48:08Z</dcterms:modified>
</cp:coreProperties>
</file>